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EBC\_Ostrava - Zaměstnanci\Hampel Ondřej\Frýdek-Místek - 2. ZŠ Jana Čapka - Tělocvična\UT\• vydáno\VYT 15_09_24\DWG\"/>
    </mc:Choice>
  </mc:AlternateContent>
  <xr:revisionPtr revIDLastSave="0" documentId="13_ncr:1_{04506CF0-5BE7-4833-9C57-9375247367F6}" xr6:coauthVersionLast="47" xr6:coauthVersionMax="47" xr10:uidLastSave="{00000000-0000-0000-0000-000000000000}"/>
  <bookViews>
    <workbookView xWindow="-120" yWindow="-120" windowWidth="29040" windowHeight="17640" activeTab="4" xr2:uid="{00000000-000D-0000-FFFF-FFFF00000000}"/>
  </bookViews>
  <sheets>
    <sheet name="Titul" sheetId="14" r:id="rId1"/>
    <sheet name="Pozn." sheetId="15" r:id="rId2"/>
    <sheet name="Tech místnost" sheetId="12" r:id="rId3"/>
    <sheet name="Otopné plochy" sheetId="16" r:id="rId4"/>
    <sheet name="Demontáže" sheetId="18" r:id="rId5"/>
  </sheets>
  <definedNames>
    <definedName name="__xlnm.Database">"#REF!"</definedName>
    <definedName name="__xlnm.Print_Area" localSheetId="0">Titul!$B$1:$G$10</definedName>
    <definedName name="ahoj" localSheetId="0">"#REF!"</definedName>
    <definedName name="ahoj">#REF!</definedName>
    <definedName name="_xlnm.Database">#REF!</definedName>
    <definedName name="CHLAZENÍ">#REF!</definedName>
    <definedName name="_xlnm.Print_Area" localSheetId="4">Demontáže!$A$1:$G$13</definedName>
    <definedName name="_xlnm.Print_Area" localSheetId="3">'Otopné plochy'!$A$1:$G$99</definedName>
    <definedName name="_xlnm.Print_Area" localSheetId="1">Pozn.!$A$1:$J$16</definedName>
    <definedName name="_xlnm.Print_Area" localSheetId="2">'Tech místnost'!$A$1:$G$82</definedName>
    <definedName name="wrn.1." localSheetId="0">NA()</definedName>
    <definedName name="wrn.1." hidden="1">{#N/A,#N/A,FALSE,"List1";#N/A,#N/A,FALSE,"List2";#N/A,#N/A,FALSE,"List3";#N/A,#N/A,FALSE,"List4";#N/A,#N/A,FALSE,"List5"}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4" l="1"/>
  <c r="G12" i="14"/>
  <c r="C12" i="14"/>
  <c r="C5" i="18"/>
  <c r="C4" i="18"/>
  <c r="C3" i="18"/>
  <c r="C2" i="18"/>
  <c r="E37" i="16"/>
  <c r="E33" i="16"/>
  <c r="E37" i="12"/>
  <c r="E36" i="12"/>
  <c r="E45" i="12"/>
  <c r="E40" i="12"/>
  <c r="E41" i="12"/>
  <c r="E39" i="12"/>
  <c r="E38" i="12"/>
  <c r="C6" i="18" l="1"/>
  <c r="C7" i="18" s="1"/>
  <c r="C11" i="14"/>
  <c r="C10" i="14"/>
  <c r="C4" i="16"/>
  <c r="C3" i="16"/>
  <c r="C2" i="16"/>
  <c r="C5" i="16" l="1"/>
  <c r="F11" i="14" s="1"/>
  <c r="G11" i="14" s="1"/>
  <c r="C6" i="16" l="1"/>
  <c r="C7" i="16" s="1"/>
  <c r="C4" i="12" l="1"/>
  <c r="C3" i="12"/>
  <c r="C2" i="12"/>
  <c r="C5" i="12" l="1"/>
  <c r="F10" i="14" s="1"/>
  <c r="G10" i="14" s="1"/>
  <c r="C5" i="14" s="1"/>
  <c r="C6" i="14" l="1"/>
  <c r="C7" i="14" s="1"/>
  <c r="C6" i="12"/>
  <c r="C7" i="12" l="1"/>
</calcChain>
</file>

<file path=xl/sharedStrings.xml><?xml version="1.0" encoding="utf-8"?>
<sst xmlns="http://schemas.openxmlformats.org/spreadsheetml/2006/main" count="389" uniqueCount="198">
  <si>
    <t>Investor:</t>
  </si>
  <si>
    <t>ks</t>
  </si>
  <si>
    <t>Cena celkem s DPH</t>
  </si>
  <si>
    <t>Cena celkem bez DPH</t>
  </si>
  <si>
    <t>kpl</t>
  </si>
  <si>
    <t>Investiční akce:</t>
  </si>
  <si>
    <t>Zpracovatel</t>
  </si>
  <si>
    <t xml:space="preserve">Vypracoval: </t>
  </si>
  <si>
    <t>Množství</t>
  </si>
  <si>
    <t>MJ</t>
  </si>
  <si>
    <t>Cena/jedn.</t>
  </si>
  <si>
    <t>Cena celkem</t>
  </si>
  <si>
    <t>Přesuny hmot</t>
  </si>
  <si>
    <t>Topná a tlaková zkouška dle ČSN 060310</t>
  </si>
  <si>
    <t>Ostatní</t>
  </si>
  <si>
    <t>Datum:</t>
  </si>
  <si>
    <t>Stupeň:</t>
  </si>
  <si>
    <t>m3</t>
  </si>
  <si>
    <t>P.Č</t>
  </si>
  <si>
    <t>Značka</t>
  </si>
  <si>
    <t>Popis</t>
  </si>
  <si>
    <t>DPH 21 %</t>
  </si>
  <si>
    <t>Energy Benefit Centre a.s. , Křenova 438/3, Praha 6</t>
  </si>
  <si>
    <t>Zařízení</t>
  </si>
  <si>
    <t>Nastavení provozních parametrů zdroje tepla(ekvitermní křivky, pracovní bod oběhových čerpadel apod.) během zkušebního provozu, včetně dopravy osob</t>
  </si>
  <si>
    <t>Zaškolení obsluhy, uvedení do provozu</t>
  </si>
  <si>
    <t>Označovací štítky na potrubí</t>
  </si>
  <si>
    <t>1</t>
  </si>
  <si>
    <t>Stavba</t>
  </si>
  <si>
    <t>Napuštění systému vodou o předepsaných parametrech a odvzdušnění systému</t>
  </si>
  <si>
    <t>t</t>
  </si>
  <si>
    <t>bm</t>
  </si>
  <si>
    <t>DPS</t>
  </si>
  <si>
    <t>Teploměr, axiální, spodní připojení 1/2", 0-90°C</t>
  </si>
  <si>
    <t>Ing. Libuše Pijáčková</t>
  </si>
  <si>
    <t>Elektro</t>
  </si>
  <si>
    <t>Kontroloval:</t>
  </si>
  <si>
    <t>Ing.Ondřej Hampel</t>
  </si>
  <si>
    <t>1.01</t>
  </si>
  <si>
    <t>Armatury - voda</t>
  </si>
  <si>
    <t>příprava pro napojení  zdroje, prodrátování.</t>
  </si>
  <si>
    <t>Napojení ovládání servopohonu a čerpadel, zajistit zdol el. energie v tech. Místnostech</t>
  </si>
  <si>
    <t>Propláchnutí systému a napuštění celého systému</t>
  </si>
  <si>
    <t>1.06</t>
  </si>
  <si>
    <t>1.08</t>
  </si>
  <si>
    <t>Vyvažovací armatury</t>
  </si>
  <si>
    <t>Trojcestné ventily se servopohonem</t>
  </si>
  <si>
    <t>R+S</t>
  </si>
  <si>
    <t>1.02</t>
  </si>
  <si>
    <t>Oběhové čerpadla</t>
  </si>
  <si>
    <t>Poznámka:</t>
  </si>
  <si>
    <t>Materiály a zpracování budou v souladu s požadavky a v rámci příslušných zákonů a norem EU.</t>
  </si>
  <si>
    <t>Jestliže neexistuje žádná takováto norma, materiály a zpracování budou splňovat požadavky</t>
  </si>
  <si>
    <t xml:space="preserve">uznávané národní normy, které jsou uvedeny v technické specifikaci. Veškeré použité materiály </t>
  </si>
  <si>
    <t>musí být použity nové a musí mít 1. jakostní třídu, pokud není v projektu požadováno jinak.</t>
  </si>
  <si>
    <t>Pokud projekt obsahuje požadavky nebo odkazy na jednotlivá obchodní jména nebo označení</t>
  </si>
  <si>
    <t>výrobků, výkonů nebo obchodních materiálů, které platí pro určitého podnikatele za příznačné,</t>
  </si>
  <si>
    <t>slouží tyto pro specifikaci jejich funkčních a estetických vlastností. Tyto výrobky a materiály lze</t>
  </si>
  <si>
    <t>nahradit technicky a kvalitativně obdobnými řešeními, avšak s minimálně stejnými technickými</t>
  </si>
  <si>
    <t>parametry, výkony a kvalitou.</t>
  </si>
  <si>
    <t>Standard stavby a použitých materiálů může být stanoven v této projektové dokumentaci</t>
  </si>
  <si>
    <t>formou uvedení názvu výrobku (či výrobce), který příslušný standard reprezentuje. Označení</t>
  </si>
  <si>
    <t>materiálů (je-li uvedeno) tak slouží pouze k určení nejnižších standardů kvality  díla. Uchazeč</t>
  </si>
  <si>
    <t>může navrhnout ekvivalentní dodávky a materiály, avšak s minimálně stejnými technickými</t>
  </si>
  <si>
    <t>1.07</t>
  </si>
  <si>
    <t>duben 2024</t>
  </si>
  <si>
    <t xml:space="preserve">Rozpočet - Vytápění </t>
  </si>
  <si>
    <t>Veškeré položky ve výkazu jsou uvedeny bez montážních prací a ostatních výkonů spojených s instalací systému. Projektová dokumentace byla zpracována dle vyhlášky č. 169/2016 Sb. (rozsah dokumentace k VZ na stavební práce).</t>
  </si>
  <si>
    <t>Rozpočet - vytápění</t>
  </si>
  <si>
    <t>Frýdek-Místek - 2. ZŠ Jana Čapka - Tělocvična</t>
  </si>
  <si>
    <t>Statutární město Frýdek-Místek, Radniční 1148. 738 01 Frýdek-Místek</t>
  </si>
  <si>
    <t>červenec 2024</t>
  </si>
  <si>
    <t>Rozdělovač, DN100, +TI, dle nákresu</t>
  </si>
  <si>
    <t>Sběrač, DN 100, +TI, dle nákresu</t>
  </si>
  <si>
    <t>Č1</t>
  </si>
  <si>
    <t>Č2</t>
  </si>
  <si>
    <t>Č3</t>
  </si>
  <si>
    <t>Č4</t>
  </si>
  <si>
    <t>Č5</t>
  </si>
  <si>
    <t>Č6</t>
  </si>
  <si>
    <t>DN 25</t>
  </si>
  <si>
    <t>DN 40</t>
  </si>
  <si>
    <t>DN 50</t>
  </si>
  <si>
    <t>Kulový kohout -KK</t>
  </si>
  <si>
    <t>Vytápění - Technická místnost</t>
  </si>
  <si>
    <t>Filtr hrubých nečistot -F</t>
  </si>
  <si>
    <t>Zpětná klapka - ZK</t>
  </si>
  <si>
    <t>Vypouštěcí kohou DN 15 - VK</t>
  </si>
  <si>
    <t>Automatický odvzdušňovací ventil DN 15 - AOV</t>
  </si>
  <si>
    <t>TRV1</t>
  </si>
  <si>
    <t>TRV2</t>
  </si>
  <si>
    <t>TRV3</t>
  </si>
  <si>
    <t>TRV4</t>
  </si>
  <si>
    <t>TRV5</t>
  </si>
  <si>
    <t>TROJCESTNÝ SMĚŠOVACÍ VENTIL, PROPORCIONÁLNÍ, G3/4, KVS=1,6m3/h, PN16,</t>
  </si>
  <si>
    <t xml:space="preserve"> EL.POHON 24V, 0-10V, DOBA BĚHU 60-120s (POHON+MONTÁŽNÍ SADA)</t>
  </si>
  <si>
    <t>TROJCESTNÝ SMĚŠOVACÍ VENTIL, PROPORCIONÁLNÍ, G1 1/2, KVS=16m3/h, PN16,</t>
  </si>
  <si>
    <t>TROJCESTNÝ SMĚŠOVACÍ VENTIL, PROPORCIONÁLNÍ, G1 1/4, KVS=4m3/h, PN16,</t>
  </si>
  <si>
    <r>
      <t>Vyvažovací ventil STAD,PN 20, 0,35m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DN 32</t>
    </r>
  </si>
  <si>
    <r>
      <t>Vyvažovací ventil STAD,PN 20, 2,22m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DN 40</t>
    </r>
  </si>
  <si>
    <r>
      <t>Vyvažovací ventil STAD,PN 20, 2,1m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DN40</t>
    </r>
  </si>
  <si>
    <r>
      <t>Vyvažovací ventil STAD,PN 20, 0,43m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DN 20</t>
    </r>
  </si>
  <si>
    <r>
      <t>Vyvažovací ventil STAD,PN 20, 1,05m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DN 32</t>
    </r>
  </si>
  <si>
    <r>
      <t>Vyvažovací ventil STAD,PN 20, 0,35m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DN 20</t>
    </r>
  </si>
  <si>
    <t>VV1</t>
  </si>
  <si>
    <t>VV2</t>
  </si>
  <si>
    <t>VV3</t>
  </si>
  <si>
    <t>VV4</t>
  </si>
  <si>
    <t>VV5</t>
  </si>
  <si>
    <t>VV6</t>
  </si>
  <si>
    <t>Manometr, spodní připojení, 0-10 bar</t>
  </si>
  <si>
    <r>
      <t>Mokrobježné objehové čerpadlo, Qmax=0,35m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Hmax=2m, DN20</t>
    </r>
  </si>
  <si>
    <t>25x2,8</t>
  </si>
  <si>
    <t>40x3,5</t>
  </si>
  <si>
    <t>50x4</t>
  </si>
  <si>
    <t>Otopné plochy</t>
  </si>
  <si>
    <t>Radiátory</t>
  </si>
  <si>
    <t>Typ VK, VKL, opatřeny termostatickými hlavicemi</t>
  </si>
  <si>
    <r>
      <t>Mokrobježné objehové čerpadlo, Qmax=1,2m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Hmax=1,8m, DN32</t>
    </r>
  </si>
  <si>
    <t>Mokrobježné objehové čerpadlo, Qmax=0,43m3/h, Hmax=3,1m, DN25</t>
  </si>
  <si>
    <r>
      <t>Mokrobježné objehové čerpadlo, Qmax=2,1m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Hmax=3,5m, DN40</t>
    </r>
  </si>
  <si>
    <r>
      <t>Mokrobježné objehové čerpadlo, Qmax=0,35m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Hmax=3m, DN40</t>
    </r>
  </si>
  <si>
    <t>DN20</t>
  </si>
  <si>
    <t>DN25</t>
  </si>
  <si>
    <t>DN32</t>
  </si>
  <si>
    <t>DN40</t>
  </si>
  <si>
    <t>DN50</t>
  </si>
  <si>
    <t>TROJCESTNÝ SMĚŠOVACÍ VENTIL, PROPORCIONÁLNÍ, G 1 1/4, KVS=10m3/h, PN16,</t>
  </si>
  <si>
    <t>Potrubí uhlíková ocel cel s pozinkovaným povrchem, spojováno lisováním+TI minerální vlna tl. 20mm s hliníkovou folií</t>
  </si>
  <si>
    <t>Potrubí typu Al-Pex + TI návleková tl. 13mm</t>
  </si>
  <si>
    <t>32x3</t>
  </si>
  <si>
    <t>Skrat DN 50</t>
  </si>
  <si>
    <r>
      <t>Mokrobježné objehové čerpadlo, Qmax=1,05m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/h, Hmax=2,2m, DN32</t>
    </r>
  </si>
  <si>
    <t>VKL 22, 500/900mm</t>
  </si>
  <si>
    <t>VK 21, 400/700mm</t>
  </si>
  <si>
    <t>16x2</t>
  </si>
  <si>
    <t>VKL 22, 500/800mm</t>
  </si>
  <si>
    <t>VK 21, 500/500mm</t>
  </si>
  <si>
    <t>VKL 21, 500/500mm</t>
  </si>
  <si>
    <t>VK 21, 500/700mm</t>
  </si>
  <si>
    <t>VK 21, 500/1000</t>
  </si>
  <si>
    <t>VKL 21, 500/1000mm</t>
  </si>
  <si>
    <t>VK 22, 500/800mm</t>
  </si>
  <si>
    <t>VK 22, 500/1000mm</t>
  </si>
  <si>
    <t>VK 11, 500/700mm</t>
  </si>
  <si>
    <t>20x2</t>
  </si>
  <si>
    <t>Podlahové vytápění</t>
  </si>
  <si>
    <t>R+S podomítkový, skříňový, 10-ti okruhový, s regulačními průtokoměry, uzavíracimi ventily, upevňovacími konzlami, s mezikusy s automatickými odvz. Ventily, vypoštěcím ventlem a teploměrem.</t>
  </si>
  <si>
    <t>R+S podomítkový, skříňový, 6-ti okruhový, s regulačními průtokoměry, uzavíracimi ventily, upevňovacími konzlami, s mezikusy s automatickými odvz. Ventily, vypoštěcím ventlem a teploměrem.</t>
  </si>
  <si>
    <t>R+S podomítkový, skříňový, 8-mi okruhový, s regulačními průtokoměry, uzavíracimi ventily, upevňovacími konzlami, s mezikusy s automatickými odvz. Ventily, vypoštěcím ventlem a teploměrem.</t>
  </si>
  <si>
    <t>Potrubí PeX 16x2</t>
  </si>
  <si>
    <t xml:space="preserve">Svěrné šroubrní 16x2 </t>
  </si>
  <si>
    <t>m2</t>
  </si>
  <si>
    <t>Obvodový dilatačmí pás 10x160mm</t>
  </si>
  <si>
    <t>Vícevrstvá PEX trubka s Al-protikyslíkovou bariérou, 16x2, systém systémová deska s rastrovou folií, dilatační pásky.</t>
  </si>
  <si>
    <t>Systémová izolační deska tl. 30mm s folií</t>
  </si>
  <si>
    <t>potrubní příchytky nášlapné</t>
  </si>
  <si>
    <t>Stropní sálavé panely</t>
  </si>
  <si>
    <t>Stropní sálavé panely, teplovodní, 70/50°C, 6-titrubkové, d=450mm, s perforováním a vloženou akustickou izolací, ochrana proti korozi pozinkováním, včetně lisovacích tvarovek, závěsné sady do trapézového plechu, o délce závěsů 2,5m</t>
  </si>
  <si>
    <t>450mm/6m, x 20m</t>
  </si>
  <si>
    <t>450mm/6m, x 24m</t>
  </si>
  <si>
    <t>Sada armatur pro uzaření, vypouštění a reg. Průtoku, DN 15</t>
  </si>
  <si>
    <t>Flexibilní připojovací hadice DN15 -500mm</t>
  </si>
  <si>
    <t xml:space="preserve"> VZT uzly</t>
  </si>
  <si>
    <t>VZT1</t>
  </si>
  <si>
    <t>KK40</t>
  </si>
  <si>
    <t>Teploměr</t>
  </si>
  <si>
    <t>F40</t>
  </si>
  <si>
    <t>ZK40</t>
  </si>
  <si>
    <t>č3.1</t>
  </si>
  <si>
    <t>TSV.3.1</t>
  </si>
  <si>
    <t>TROJCESTNÝ SMĚŠOVACÍ VENTIL SE SERVOPOHONEM, 
DN32, Q=1,8 m3/h, kvs=2,5, EL.POHON 230V, 
PN16 (POHON+MONTÁŽNÍ SADA, DN15-150MM,230V, doba běhu 120s)</t>
  </si>
  <si>
    <t xml:space="preserve">Oplechování trubek </t>
  </si>
  <si>
    <t>Ocelová trubka pozinkovanám spojvaná lisovánímDN40</t>
  </si>
  <si>
    <t>OBĚHOVÉ ČERPADLO S AUTOMATICKOU REGULACÍ VÝKONU, 
Q=1m3/h, H=1,0m, P=15W, 230V/50Hz,
 LED DISPLEJ, INDIKACE PŘÍKONU, PRŮTOKU, DOPRAVNÍ VÝŠKY, VČETNĚ PROTIPŘÍRUB A TĚSNĚNÍ</t>
  </si>
  <si>
    <t>VZT2</t>
  </si>
  <si>
    <t>Ocelová trubka pozinkovanám spojvaná lisováním DN20</t>
  </si>
  <si>
    <t>KK20</t>
  </si>
  <si>
    <t>F20</t>
  </si>
  <si>
    <t>ZK20</t>
  </si>
  <si>
    <t>č3.2</t>
  </si>
  <si>
    <t>TSV.3.2</t>
  </si>
  <si>
    <t>TROJCESTNÝ SMĚŠOVACÍ VENTIL SE SERVOPOHONEM, DN15, Q=0,21 m3/h, kvs=2,5, EL.POHON 230V, PN16 (POHON+MONTÁŽNÍ SADA, DN15-150MM,230V, doba běhu 120s)</t>
  </si>
  <si>
    <t>OBĚHOVÉ ČERPADLO S AUTOMATICKOU REGULACÍ VÝKONU, Q=0,5m3/h, H=1,0m, P=15W, 230V/50Hz, LED DISPLEJ, INDIKACE PŘÍKONU, PRŮTOKU, DOPRAVNÍ VÝŠKY, VČETNĚ PROTIPŘÍRUB A TĚSNĚNÍ</t>
  </si>
  <si>
    <t>KK15</t>
  </si>
  <si>
    <t>F15</t>
  </si>
  <si>
    <t>ZK15</t>
  </si>
  <si>
    <t>VZT3</t>
  </si>
  <si>
    <t>č3.3</t>
  </si>
  <si>
    <t>TSV.3.3</t>
  </si>
  <si>
    <t>OBĚHOVÉ ČERPADLO S AUTOMATICKOU REGULACÍ VÝKONU, Q=0,1m3/h, H=1,0m, P=15W, 230V/50Hz, LED DISPLEJ, INDIKACE PŘÍKONU, PRŮTOKU, DOPRAVNÍ VÝŠKY, VČETNĚ PROTIPŘÍRUB A TĚSNĚNÍ</t>
  </si>
  <si>
    <t>TROJCESTNÝ SMĚŠOVACÍ VENTIL SE SERVOPOHONEM, DN15, Q=0,1 m3/h, kvs=1, EL.POHON 230V, PN16 (POHON+MONTÁŽNÍ SADA, DN15-150MM,230V, doba běhu 120s)</t>
  </si>
  <si>
    <t>Příprava místa, prostupů a otvorů</t>
  </si>
  <si>
    <t>Ocelová trubka pozinkovanám spojvaná lisováním DN15</t>
  </si>
  <si>
    <t>spojovací materiál</t>
  </si>
  <si>
    <t>Montážní práce a zvedací technika</t>
  </si>
  <si>
    <t>Demontáže</t>
  </si>
  <si>
    <t>Otopná tělěsa, potrubní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</si>
</sst>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#,##0\ &quot;Kč&quot;;\-#,##0\ &quot;Kč&quot;"/>
    <numFmt numFmtId="41" formatCode="_-* #,##0_-;\-* #,##0_-;_-* &quot;-&quot;_-;_-@_-"/>
    <numFmt numFmtId="43" formatCode="_-* #,##0.00_-;\-* #,##0.00_-;_-* &quot;-&quot;??_-;_-@_-"/>
    <numFmt numFmtId="164" formatCode="#,##0.00\ &quot;Kč&quot;"/>
    <numFmt numFmtId="165" formatCode="#,##0.00&quot; Kč&quot;;\-#,##0.00&quot; Kč&quot;"/>
    <numFmt numFmtId="166" formatCode="#,##0.00&quot; Kč&quot;"/>
    <numFmt numFmtId="167" formatCode="#,##0.0"/>
    <numFmt numFmtId="168" formatCode="#,##0\ "/>
    <numFmt numFmtId="169" formatCode="d/mm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</numFmts>
  <fonts count="45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Times New Roman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6"/>
      <name val="Arial CE"/>
      <family val="2"/>
      <charset val="238"/>
    </font>
    <font>
      <sz val="16"/>
      <color indexed="8"/>
      <name val="Calibri"/>
      <family val="2"/>
      <charset val="238"/>
    </font>
    <font>
      <b/>
      <sz val="14"/>
      <name val="Arial CE"/>
      <charset val="238"/>
    </font>
    <font>
      <b/>
      <sz val="10"/>
      <color indexed="8"/>
      <name val="Arial"/>
      <family val="2"/>
      <charset val="238"/>
    </font>
    <font>
      <sz val="8"/>
      <name val="Calibri"/>
      <family val="2"/>
      <charset val="238"/>
    </font>
    <font>
      <sz val="10"/>
      <name val="Arial CE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Helv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8"/>
      <name val="Arial CE"/>
      <family val="2"/>
      <charset val="238"/>
    </font>
    <font>
      <sz val="10"/>
      <name val="MS Sans Serif"/>
      <family val="2"/>
      <charset val="238"/>
    </font>
    <font>
      <b/>
      <sz val="20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3"/>
      <color rgb="FFFF0000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b/>
      <sz val="11"/>
      <name val="Calibri"/>
      <family val="2"/>
      <charset val="238"/>
    </font>
    <font>
      <u/>
      <sz val="1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64">
    <xf numFmtId="0" fontId="0" fillId="0" borderId="0"/>
    <xf numFmtId="0" fontId="5" fillId="0" borderId="0"/>
    <xf numFmtId="0" fontId="6" fillId="0" borderId="1">
      <alignment horizontal="center" vertical="center"/>
      <protection locked="0"/>
    </xf>
    <xf numFmtId="0" fontId="6" fillId="0" borderId="0"/>
    <xf numFmtId="0" fontId="7" fillId="0" borderId="0"/>
    <xf numFmtId="0" fontId="14" fillId="0" borderId="14">
      <alignment horizontal="center" vertical="center"/>
      <protection locked="0"/>
    </xf>
    <xf numFmtId="0" fontId="16" fillId="0" borderId="0"/>
    <xf numFmtId="0" fontId="16" fillId="0" borderId="0"/>
    <xf numFmtId="0" fontId="16" fillId="0" borderId="0"/>
    <xf numFmtId="49" fontId="6" fillId="0" borderId="1"/>
    <xf numFmtId="167" fontId="17" fillId="0" borderId="0" applyAlignment="0">
      <alignment horizontal="right" wrapText="1"/>
    </xf>
    <xf numFmtId="4" fontId="17" fillId="0" borderId="0" applyBorder="0" applyAlignment="0">
      <alignment horizontal="right" wrapText="1"/>
    </xf>
    <xf numFmtId="0" fontId="17" fillId="0" borderId="0">
      <alignment horizontal="right" wrapText="1"/>
    </xf>
    <xf numFmtId="168" fontId="17" fillId="0" borderId="0" applyFont="0" applyFill="0" applyBorder="0">
      <alignment horizontal="right" vertical="center"/>
    </xf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7" fillId="0" borderId="0"/>
    <xf numFmtId="0" fontId="19" fillId="0" borderId="0">
      <alignment horizontal="center" vertical="center" wrapText="1"/>
    </xf>
    <xf numFmtId="0" fontId="20" fillId="0" borderId="0">
      <alignment horizontal="left"/>
    </xf>
    <xf numFmtId="0" fontId="15" fillId="0" borderId="0"/>
    <xf numFmtId="0" fontId="21" fillId="0" borderId="1"/>
    <xf numFmtId="0" fontId="6" fillId="0" borderId="0"/>
    <xf numFmtId="0" fontId="18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3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5" fillId="0" borderId="0"/>
    <xf numFmtId="0" fontId="23" fillId="0" borderId="0"/>
    <xf numFmtId="0" fontId="6" fillId="0" borderId="0"/>
    <xf numFmtId="0" fontId="18" fillId="0" borderId="0"/>
    <xf numFmtId="0" fontId="6" fillId="0" borderId="0"/>
    <xf numFmtId="9" fontId="21" fillId="0" borderId="0" applyFont="0" applyFill="0" applyBorder="0" applyAlignment="0" applyProtection="0"/>
    <xf numFmtId="0" fontId="26" fillId="0" borderId="18">
      <alignment horizontal="center" vertical="center" wrapText="1"/>
    </xf>
    <xf numFmtId="169" fontId="13" fillId="0" borderId="0">
      <alignment horizontal="center" vertical="center"/>
    </xf>
    <xf numFmtId="0" fontId="27" fillId="0" borderId="0"/>
    <xf numFmtId="0" fontId="14" fillId="0" borderId="0" applyProtection="0"/>
    <xf numFmtId="0" fontId="6" fillId="0" borderId="1">
      <alignment horizontal="center" vertical="center"/>
      <protection locked="0"/>
    </xf>
    <xf numFmtId="0" fontId="14" fillId="0" borderId="14">
      <alignment horizontal="center" vertical="center"/>
      <protection locked="0"/>
    </xf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30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" fillId="0" borderId="0"/>
    <xf numFmtId="0" fontId="18" fillId="0" borderId="0" applyAlignment="0">
      <alignment vertical="top" wrapText="1"/>
      <protection locked="0"/>
    </xf>
  </cellStyleXfs>
  <cellXfs count="234">
    <xf numFmtId="0" fontId="0" fillId="0" borderId="0" xfId="0"/>
    <xf numFmtId="0" fontId="2" fillId="2" borderId="2" xfId="0" applyFont="1" applyFill="1" applyBorder="1" applyAlignment="1">
      <alignment horizontal="left" vertical="center" wrapText="1"/>
    </xf>
    <xf numFmtId="5" fontId="1" fillId="3" borderId="3" xfId="0" applyNumberFormat="1" applyFont="1" applyFill="1" applyBorder="1" applyAlignment="1">
      <alignment horizontal="center" vertical="center" wrapText="1"/>
    </xf>
    <xf numFmtId="5" fontId="4" fillId="3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/>
    <xf numFmtId="164" fontId="0" fillId="0" borderId="7" xfId="0" applyNumberFormat="1" applyBorder="1" applyAlignment="1">
      <alignment horizontal="right"/>
    </xf>
    <xf numFmtId="164" fontId="0" fillId="0" borderId="0" xfId="0" applyNumberFormat="1"/>
    <xf numFmtId="0" fontId="2" fillId="0" borderId="9" xfId="0" applyFont="1" applyBorder="1" applyAlignment="1">
      <alignment horizontal="left"/>
    </xf>
    <xf numFmtId="0" fontId="7" fillId="0" borderId="0" xfId="4"/>
    <xf numFmtId="0" fontId="2" fillId="7" borderId="16" xfId="4" applyFont="1" applyFill="1" applyBorder="1" applyAlignment="1">
      <alignment horizontal="left" vertical="center" wrapText="1"/>
    </xf>
    <xf numFmtId="49" fontId="7" fillId="0" borderId="4" xfId="4" applyNumberFormat="1" applyBorder="1" applyAlignment="1">
      <alignment horizontal="left"/>
    </xf>
    <xf numFmtId="166" fontId="7" fillId="0" borderId="4" xfId="4" applyNumberFormat="1" applyBorder="1" applyAlignment="1">
      <alignment horizontal="right"/>
    </xf>
    <xf numFmtId="49" fontId="7" fillId="0" borderId="1" xfId="4" applyNumberFormat="1" applyBorder="1" applyAlignment="1">
      <alignment horizontal="left"/>
    </xf>
    <xf numFmtId="49" fontId="7" fillId="0" borderId="23" xfId="4" applyNumberFormat="1" applyBorder="1" applyAlignment="1">
      <alignment horizontal="left"/>
    </xf>
    <xf numFmtId="166" fontId="7" fillId="0" borderId="1" xfId="4" applyNumberFormat="1" applyBorder="1" applyAlignment="1">
      <alignment horizontal="right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164" fontId="0" fillId="0" borderId="6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49" fontId="29" fillId="0" borderId="25" xfId="4" applyNumberFormat="1" applyFont="1" applyBorder="1" applyAlignment="1">
      <alignment horizontal="center" vertical="center" wrapText="1"/>
    </xf>
    <xf numFmtId="49" fontId="29" fillId="0" borderId="25" xfId="4" applyNumberFormat="1" applyFont="1" applyBorder="1" applyAlignment="1">
      <alignment vertical="top" wrapText="1"/>
    </xf>
    <xf numFmtId="0" fontId="2" fillId="0" borderId="22" xfId="0" applyFont="1" applyBorder="1" applyAlignment="1">
      <alignment horizontal="left"/>
    </xf>
    <xf numFmtId="49" fontId="2" fillId="0" borderId="22" xfId="0" applyNumberFormat="1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49" fontId="2" fillId="0" borderId="22" xfId="0" applyNumberFormat="1" applyFont="1" applyBorder="1" applyAlignment="1">
      <alignment horizontal="left"/>
    </xf>
    <xf numFmtId="0" fontId="2" fillId="0" borderId="22" xfId="0" applyFont="1" applyBorder="1" applyAlignment="1">
      <alignment horizontal="righ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49" fontId="2" fillId="0" borderId="25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9" fontId="2" fillId="0" borderId="25" xfId="0" applyNumberFormat="1" applyFont="1" applyBorder="1" applyAlignment="1">
      <alignment horizontal="left"/>
    </xf>
    <xf numFmtId="0" fontId="2" fillId="0" borderId="25" xfId="0" applyFont="1" applyBorder="1" applyAlignment="1">
      <alignment horizontal="right"/>
    </xf>
    <xf numFmtId="0" fontId="2" fillId="0" borderId="26" xfId="0" applyFont="1" applyBorder="1" applyAlignment="1">
      <alignment horizontal="center"/>
    </xf>
    <xf numFmtId="165" fontId="1" fillId="8" borderId="27" xfId="4" applyNumberFormat="1" applyFont="1" applyFill="1" applyBorder="1" applyAlignment="1">
      <alignment horizontal="center" vertical="center" wrapText="1"/>
    </xf>
    <xf numFmtId="165" fontId="4" fillId="8" borderId="16" xfId="4" applyNumberFormat="1" applyFont="1" applyFill="1" applyBorder="1" applyAlignment="1">
      <alignment horizontal="center" vertical="center" wrapText="1"/>
    </xf>
    <xf numFmtId="165" fontId="1" fillId="8" borderId="16" xfId="4" applyNumberFormat="1" applyFont="1" applyFill="1" applyBorder="1" applyAlignment="1">
      <alignment horizontal="center" vertical="center" wrapText="1"/>
    </xf>
    <xf numFmtId="0" fontId="7" fillId="7" borderId="19" xfId="4" applyFill="1" applyBorder="1" applyAlignment="1">
      <alignment horizontal="right"/>
    </xf>
    <xf numFmtId="0" fontId="7" fillId="7" borderId="20" xfId="4" applyFill="1" applyBorder="1" applyAlignment="1">
      <alignment horizontal="right"/>
    </xf>
    <xf numFmtId="0" fontId="3" fillId="7" borderId="9" xfId="4" applyFont="1" applyFill="1" applyBorder="1" applyAlignment="1">
      <alignment horizontal="right"/>
    </xf>
    <xf numFmtId="0" fontId="7" fillId="7" borderId="21" xfId="4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0" fontId="7" fillId="0" borderId="11" xfId="4" applyBorder="1"/>
    <xf numFmtId="49" fontId="7" fillId="0" borderId="12" xfId="4" applyNumberFormat="1" applyBorder="1" applyAlignment="1">
      <alignment horizontal="left"/>
    </xf>
    <xf numFmtId="0" fontId="7" fillId="0" borderId="12" xfId="4" applyBorder="1" applyAlignment="1">
      <alignment horizontal="right"/>
    </xf>
    <xf numFmtId="166" fontId="7" fillId="0" borderId="12" xfId="4" applyNumberFormat="1" applyBorder="1" applyAlignment="1">
      <alignment horizontal="right"/>
    </xf>
    <xf numFmtId="166" fontId="7" fillId="0" borderId="13" xfId="4" applyNumberFormat="1" applyBorder="1"/>
    <xf numFmtId="49" fontId="28" fillId="0" borderId="25" xfId="4" applyNumberFormat="1" applyFont="1" applyBorder="1" applyAlignment="1">
      <alignment horizontal="center" wrapText="1"/>
    </xf>
    <xf numFmtId="49" fontId="28" fillId="0" borderId="25" xfId="4" applyNumberFormat="1" applyFont="1" applyBorder="1" applyAlignment="1">
      <alignment wrapText="1"/>
    </xf>
    <xf numFmtId="49" fontId="29" fillId="0" borderId="25" xfId="4" applyNumberFormat="1" applyFont="1" applyBorder="1" applyAlignment="1">
      <alignment wrapText="1"/>
    </xf>
    <xf numFmtId="49" fontId="29" fillId="0" borderId="25" xfId="4" applyNumberFormat="1" applyFont="1" applyBorder="1" applyAlignment="1">
      <alignment horizontal="center" vertical="top" wrapText="1"/>
    </xf>
    <xf numFmtId="49" fontId="29" fillId="0" borderId="25" xfId="4" applyNumberFormat="1" applyFont="1" applyBorder="1" applyAlignment="1">
      <alignment horizontal="center" wrapText="1"/>
    </xf>
    <xf numFmtId="164" fontId="0" fillId="0" borderId="31" xfId="0" applyNumberFormat="1" applyBorder="1" applyAlignment="1">
      <alignment horizontal="right"/>
    </xf>
    <xf numFmtId="49" fontId="7" fillId="0" borderId="1" xfId="4" applyNumberFormat="1" applyBorder="1" applyAlignment="1">
      <alignment horizontal="left" wrapText="1"/>
    </xf>
    <xf numFmtId="0" fontId="7" fillId="0" borderId="12" xfId="4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49" fontId="0" fillId="0" borderId="23" xfId="0" applyNumberFormat="1" applyBorder="1" applyAlignment="1">
      <alignment horizontal="left" wrapText="1"/>
    </xf>
    <xf numFmtId="49" fontId="0" fillId="0" borderId="8" xfId="0" applyNumberFormat="1" applyBorder="1" applyAlignment="1">
      <alignment horizontal="left"/>
    </xf>
    <xf numFmtId="49" fontId="0" fillId="0" borderId="1" xfId="0" applyNumberFormat="1" applyBorder="1" applyAlignment="1">
      <alignment horizontal="left"/>
    </xf>
    <xf numFmtId="49" fontId="0" fillId="0" borderId="24" xfId="0" applyNumberFormat="1" applyBorder="1" applyAlignment="1">
      <alignment horizontal="left"/>
    </xf>
    <xf numFmtId="49" fontId="0" fillId="0" borderId="25" xfId="0" applyNumberFormat="1" applyBorder="1" applyAlignment="1">
      <alignment horizontal="left"/>
    </xf>
    <xf numFmtId="49" fontId="0" fillId="0" borderId="12" xfId="0" applyNumberFormat="1" applyBorder="1" applyAlignment="1">
      <alignment horizontal="left"/>
    </xf>
    <xf numFmtId="49" fontId="0" fillId="0" borderId="4" xfId="0" applyNumberFormat="1" applyBorder="1" applyAlignment="1">
      <alignment horizontal="left"/>
    </xf>
    <xf numFmtId="49" fontId="0" fillId="0" borderId="23" xfId="0" applyNumberFormat="1" applyBorder="1" applyAlignment="1">
      <alignment horizontal="left"/>
    </xf>
    <xf numFmtId="49" fontId="31" fillId="0" borderId="1" xfId="4" applyNumberFormat="1" applyFont="1" applyBorder="1" applyAlignment="1">
      <alignment horizontal="left" vertical="top" wrapText="1"/>
    </xf>
    <xf numFmtId="0" fontId="31" fillId="0" borderId="1" xfId="4" applyFont="1" applyBorder="1" applyAlignment="1">
      <alignment horizontal="left" wrapText="1"/>
    </xf>
    <xf numFmtId="49" fontId="0" fillId="0" borderId="32" xfId="0" applyNumberFormat="1" applyBorder="1" applyAlignment="1">
      <alignment horizontal="left"/>
    </xf>
    <xf numFmtId="49" fontId="7" fillId="0" borderId="32" xfId="4" applyNumberFormat="1" applyBorder="1" applyAlignment="1">
      <alignment horizontal="left" wrapText="1"/>
    </xf>
    <xf numFmtId="49" fontId="7" fillId="0" borderId="32" xfId="4" applyNumberFormat="1" applyBorder="1" applyAlignment="1">
      <alignment horizontal="left"/>
    </xf>
    <xf numFmtId="166" fontId="7" fillId="0" borderId="32" xfId="4" applyNumberFormat="1" applyBorder="1" applyAlignment="1">
      <alignment horizontal="right"/>
    </xf>
    <xf numFmtId="49" fontId="0" fillId="0" borderId="35" xfId="0" applyNumberFormat="1" applyBorder="1" applyAlignment="1">
      <alignment horizontal="left"/>
    </xf>
    <xf numFmtId="0" fontId="34" fillId="0" borderId="34" xfId="62" applyFont="1" applyBorder="1" applyAlignment="1">
      <alignment horizontal="center" wrapText="1"/>
    </xf>
    <xf numFmtId="0" fontId="34" fillId="0" borderId="1" xfId="62" applyFont="1" applyBorder="1" applyAlignment="1">
      <alignment horizontal="center" wrapText="1"/>
    </xf>
    <xf numFmtId="49" fontId="7" fillId="0" borderId="1" xfId="4" applyNumberFormat="1" applyBorder="1" applyAlignment="1">
      <alignment horizontal="left" vertical="center" wrapText="1"/>
    </xf>
    <xf numFmtId="49" fontId="32" fillId="0" borderId="24" xfId="0" applyNumberFormat="1" applyFont="1" applyBorder="1" applyAlignment="1">
      <alignment horizontal="left"/>
    </xf>
    <xf numFmtId="49" fontId="32" fillId="0" borderId="25" xfId="0" applyNumberFormat="1" applyFont="1" applyBorder="1" applyAlignment="1">
      <alignment horizontal="left"/>
    </xf>
    <xf numFmtId="49" fontId="36" fillId="0" borderId="25" xfId="4" applyNumberFormat="1" applyFont="1" applyBorder="1" applyAlignment="1">
      <alignment horizontal="center" vertical="top" wrapText="1"/>
    </xf>
    <xf numFmtId="164" fontId="32" fillId="0" borderId="26" xfId="0" applyNumberFormat="1" applyFont="1" applyBorder="1" applyAlignment="1">
      <alignment horizontal="right"/>
    </xf>
    <xf numFmtId="0" fontId="32" fillId="0" borderId="0" xfId="0" applyFont="1"/>
    <xf numFmtId="0" fontId="7" fillId="0" borderId="1" xfId="4" applyBorder="1" applyAlignment="1">
      <alignment horizontal="center"/>
    </xf>
    <xf numFmtId="0" fontId="7" fillId="0" borderId="32" xfId="4" applyBorder="1" applyAlignment="1">
      <alignment horizontal="center"/>
    </xf>
    <xf numFmtId="0" fontId="7" fillId="0" borderId="23" xfId="4" applyBorder="1" applyAlignment="1">
      <alignment horizontal="center"/>
    </xf>
    <xf numFmtId="0" fontId="7" fillId="0" borderId="4" xfId="4" applyBorder="1" applyAlignment="1">
      <alignment horizontal="center"/>
    </xf>
    <xf numFmtId="0" fontId="7" fillId="0" borderId="12" xfId="4" applyBorder="1" applyAlignment="1">
      <alignment horizontal="center"/>
    </xf>
    <xf numFmtId="49" fontId="7" fillId="0" borderId="1" xfId="4" applyNumberFormat="1" applyBorder="1" applyAlignment="1">
      <alignment horizontal="center"/>
    </xf>
    <xf numFmtId="1" fontId="7" fillId="0" borderId="1" xfId="4" applyNumberFormat="1" applyBorder="1" applyAlignment="1">
      <alignment horizontal="center"/>
    </xf>
    <xf numFmtId="49" fontId="0" fillId="0" borderId="36" xfId="0" applyNumberFormat="1" applyBorder="1" applyAlignment="1">
      <alignment horizontal="left"/>
    </xf>
    <xf numFmtId="49" fontId="0" fillId="0" borderId="33" xfId="0" applyNumberFormat="1" applyBorder="1" applyAlignment="1">
      <alignment horizontal="left"/>
    </xf>
    <xf numFmtId="49" fontId="31" fillId="0" borderId="23" xfId="4" applyNumberFormat="1" applyFont="1" applyBorder="1" applyAlignment="1">
      <alignment horizontal="left" vertical="top" wrapText="1"/>
    </xf>
    <xf numFmtId="166" fontId="7" fillId="0" borderId="23" xfId="4" applyNumberFormat="1" applyBorder="1" applyAlignment="1">
      <alignment horizontal="right"/>
    </xf>
    <xf numFmtId="164" fontId="0" fillId="0" borderId="37" xfId="0" applyNumberFormat="1" applyBorder="1" applyAlignment="1">
      <alignment horizontal="right"/>
    </xf>
    <xf numFmtId="49" fontId="7" fillId="0" borderId="25" xfId="4" applyNumberFormat="1" applyBorder="1" applyAlignment="1">
      <alignment horizontal="left"/>
    </xf>
    <xf numFmtId="0" fontId="7" fillId="0" borderId="25" xfId="4" applyBorder="1" applyAlignment="1">
      <alignment horizontal="center"/>
    </xf>
    <xf numFmtId="166" fontId="7" fillId="0" borderId="25" xfId="4" applyNumberFormat="1" applyBorder="1" applyAlignment="1">
      <alignment horizontal="right"/>
    </xf>
    <xf numFmtId="49" fontId="31" fillId="0" borderId="32" xfId="4" applyNumberFormat="1" applyFont="1" applyBorder="1" applyAlignment="1">
      <alignment horizontal="left" vertical="top" wrapText="1"/>
    </xf>
    <xf numFmtId="49" fontId="39" fillId="0" borderId="25" xfId="4" applyNumberFormat="1" applyFont="1" applyBorder="1" applyAlignment="1">
      <alignment horizontal="left" vertical="top" wrapText="1"/>
    </xf>
    <xf numFmtId="49" fontId="31" fillId="0" borderId="35" xfId="4" applyNumberFormat="1" applyFont="1" applyBorder="1" applyAlignment="1">
      <alignment horizontal="left" vertical="top" wrapText="1"/>
    </xf>
    <xf numFmtId="49" fontId="7" fillId="0" borderId="35" xfId="4" applyNumberFormat="1" applyBorder="1" applyAlignment="1">
      <alignment horizontal="left"/>
    </xf>
    <xf numFmtId="0" fontId="7" fillId="0" borderId="35" xfId="4" applyBorder="1" applyAlignment="1">
      <alignment horizontal="center"/>
    </xf>
    <xf numFmtId="166" fontId="7" fillId="0" borderId="35" xfId="4" applyNumberFormat="1" applyBorder="1" applyAlignment="1">
      <alignment horizontal="right"/>
    </xf>
    <xf numFmtId="164" fontId="0" fillId="0" borderId="38" xfId="0" applyNumberFormat="1" applyBorder="1" applyAlignment="1">
      <alignment horizontal="right"/>
    </xf>
    <xf numFmtId="49" fontId="38" fillId="0" borderId="24" xfId="0" applyNumberFormat="1" applyFont="1" applyBorder="1" applyAlignment="1">
      <alignment horizontal="left"/>
    </xf>
    <xf numFmtId="49" fontId="38" fillId="0" borderId="25" xfId="0" applyNumberFormat="1" applyFont="1" applyBorder="1" applyAlignment="1">
      <alignment horizontal="left"/>
    </xf>
    <xf numFmtId="49" fontId="35" fillId="0" borderId="25" xfId="4" applyNumberFormat="1" applyFont="1" applyBorder="1" applyAlignment="1">
      <alignment horizontal="left"/>
    </xf>
    <xf numFmtId="0" fontId="35" fillId="0" borderId="25" xfId="4" applyFont="1" applyBorder="1" applyAlignment="1">
      <alignment horizontal="center"/>
    </xf>
    <xf numFmtId="49" fontId="0" fillId="0" borderId="39" xfId="0" applyNumberFormat="1" applyBorder="1" applyAlignment="1">
      <alignment horizontal="left"/>
    </xf>
    <xf numFmtId="49" fontId="40" fillId="0" borderId="23" xfId="35" applyNumberFormat="1" applyFont="1" applyBorder="1" applyAlignment="1">
      <alignment horizontal="left"/>
    </xf>
    <xf numFmtId="49" fontId="40" fillId="0" borderId="1" xfId="35" applyNumberFormat="1" applyFont="1" applyBorder="1" applyAlignment="1">
      <alignment horizontal="left"/>
    </xf>
    <xf numFmtId="49" fontId="0" fillId="0" borderId="40" xfId="0" applyNumberFormat="1" applyBorder="1" applyAlignment="1">
      <alignment horizontal="left"/>
    </xf>
    <xf numFmtId="166" fontId="7" fillId="0" borderId="1" xfId="4" applyNumberFormat="1" applyBorder="1" applyAlignment="1">
      <alignment horizontal="right" vertical="center"/>
    </xf>
    <xf numFmtId="166" fontId="7" fillId="0" borderId="0" xfId="4" applyNumberFormat="1" applyAlignment="1">
      <alignment horizontal="right"/>
    </xf>
    <xf numFmtId="0" fontId="7" fillId="0" borderId="24" xfId="4" applyBorder="1"/>
    <xf numFmtId="0" fontId="7" fillId="0" borderId="25" xfId="4" applyBorder="1" applyAlignment="1">
      <alignment horizontal="left"/>
    </xf>
    <xf numFmtId="0" fontId="7" fillId="0" borderId="25" xfId="4" applyBorder="1" applyAlignment="1">
      <alignment horizontal="right"/>
    </xf>
    <xf numFmtId="166" fontId="7" fillId="0" borderId="26" xfId="4" applyNumberFormat="1" applyBorder="1"/>
    <xf numFmtId="49" fontId="0" fillId="0" borderId="23" xfId="0" applyNumberFormat="1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2" fillId="0" borderId="22" xfId="0" applyFont="1" applyBorder="1" applyAlignment="1">
      <alignment horizontal="right" vertical="center"/>
    </xf>
    <xf numFmtId="49" fontId="28" fillId="0" borderId="25" xfId="4" applyNumberFormat="1" applyFont="1" applyBorder="1" applyAlignment="1">
      <alignment vertical="center" wrapText="1"/>
    </xf>
    <xf numFmtId="49" fontId="29" fillId="0" borderId="25" xfId="4" applyNumberFormat="1" applyFont="1" applyBorder="1" applyAlignment="1">
      <alignment vertical="center" wrapText="1"/>
    </xf>
    <xf numFmtId="49" fontId="36" fillId="0" borderId="25" xfId="4" applyNumberFormat="1" applyFont="1" applyBorder="1" applyAlignment="1">
      <alignment horizontal="center" vertical="center" wrapText="1"/>
    </xf>
    <xf numFmtId="166" fontId="7" fillId="0" borderId="35" xfId="4" applyNumberFormat="1" applyBorder="1" applyAlignment="1">
      <alignment horizontal="right" vertical="center"/>
    </xf>
    <xf numFmtId="166" fontId="7" fillId="0" borderId="25" xfId="4" applyNumberFormat="1" applyBorder="1" applyAlignment="1">
      <alignment horizontal="right" vertical="center"/>
    </xf>
    <xf numFmtId="166" fontId="7" fillId="0" borderId="23" xfId="4" applyNumberFormat="1" applyBorder="1" applyAlignment="1">
      <alignment horizontal="right" vertical="center"/>
    </xf>
    <xf numFmtId="166" fontId="35" fillId="0" borderId="25" xfId="4" applyNumberFormat="1" applyFont="1" applyBorder="1" applyAlignment="1">
      <alignment horizontal="right" vertical="center"/>
    </xf>
    <xf numFmtId="166" fontId="7" fillId="0" borderId="32" xfId="4" applyNumberFormat="1" applyBorder="1" applyAlignment="1">
      <alignment horizontal="right" vertical="center"/>
    </xf>
    <xf numFmtId="0" fontId="0" fillId="0" borderId="0" xfId="0" applyAlignment="1">
      <alignment vertical="center"/>
    </xf>
    <xf numFmtId="49" fontId="31" fillId="0" borderId="23" xfId="4" applyNumberFormat="1" applyFont="1" applyBorder="1" applyAlignment="1">
      <alignment horizontal="left" vertical="center" wrapText="1"/>
    </xf>
    <xf numFmtId="49" fontId="31" fillId="0" borderId="1" xfId="4" applyNumberFormat="1" applyFont="1" applyBorder="1" applyAlignment="1">
      <alignment horizontal="left" vertical="center" wrapText="1"/>
    </xf>
    <xf numFmtId="166" fontId="31" fillId="0" borderId="23" xfId="4" applyNumberFormat="1" applyFont="1" applyBorder="1" applyAlignment="1">
      <alignment horizontal="right" vertical="center"/>
    </xf>
    <xf numFmtId="166" fontId="31" fillId="0" borderId="1" xfId="4" applyNumberFormat="1" applyFont="1" applyBorder="1" applyAlignment="1">
      <alignment horizontal="right" vertical="center"/>
    </xf>
    <xf numFmtId="49" fontId="43" fillId="0" borderId="1" xfId="4" applyNumberFormat="1" applyFont="1" applyBorder="1" applyAlignment="1">
      <alignment horizontal="left" vertical="top" wrapText="1"/>
    </xf>
    <xf numFmtId="49" fontId="43" fillId="0" borderId="35" xfId="4" applyNumberFormat="1" applyFont="1" applyBorder="1" applyAlignment="1">
      <alignment horizontal="left" vertical="top" wrapText="1"/>
    </xf>
    <xf numFmtId="49" fontId="44" fillId="0" borderId="23" xfId="4" applyNumberFormat="1" applyFont="1" applyBorder="1" applyAlignment="1">
      <alignment horizontal="left" vertical="top" wrapText="1"/>
    </xf>
    <xf numFmtId="0" fontId="7" fillId="0" borderId="0" xfId="4" applyAlignment="1">
      <alignment horizontal="center"/>
    </xf>
    <xf numFmtId="49" fontId="31" fillId="0" borderId="1" xfId="4" applyNumberFormat="1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9" fontId="38" fillId="0" borderId="1" xfId="0" applyNumberFormat="1" applyFont="1" applyBorder="1" applyAlignment="1">
      <alignment horizontal="left"/>
    </xf>
    <xf numFmtId="164" fontId="0" fillId="0" borderId="1" xfId="0" applyNumberFormat="1" applyBorder="1" applyAlignment="1">
      <alignment horizontal="right"/>
    </xf>
    <xf numFmtId="49" fontId="29" fillId="0" borderId="25" xfId="4" applyNumberFormat="1" applyFont="1" applyBorder="1" applyAlignment="1">
      <alignment horizontal="left" vertical="center" wrapText="1"/>
    </xf>
    <xf numFmtId="0" fontId="31" fillId="0" borderId="35" xfId="4" applyFont="1" applyBorder="1" applyAlignment="1">
      <alignment horizontal="left" vertical="center" wrapText="1"/>
    </xf>
    <xf numFmtId="0" fontId="7" fillId="0" borderId="1" xfId="4" applyBorder="1" applyAlignment="1">
      <alignment horizontal="left" wrapText="1"/>
    </xf>
    <xf numFmtId="0" fontId="31" fillId="0" borderId="1" xfId="4" applyFont="1" applyBorder="1" applyAlignment="1">
      <alignment horizontal="left" vertical="center" wrapText="1"/>
    </xf>
    <xf numFmtId="49" fontId="39" fillId="0" borderId="25" xfId="4" applyNumberFormat="1" applyFont="1" applyBorder="1" applyAlignment="1">
      <alignment horizontal="center" vertical="center" wrapText="1"/>
    </xf>
    <xf numFmtId="49" fontId="31" fillId="0" borderId="12" xfId="4" applyNumberFormat="1" applyFont="1" applyBorder="1" applyAlignment="1">
      <alignment horizontal="left" vertical="top" wrapText="1"/>
    </xf>
    <xf numFmtId="0" fontId="31" fillId="0" borderId="1" xfId="4" applyFont="1" applyBorder="1" applyAlignment="1">
      <alignment horizontal="left"/>
    </xf>
    <xf numFmtId="49" fontId="31" fillId="0" borderId="1" xfId="4" applyNumberFormat="1" applyFont="1" applyBorder="1" applyAlignment="1">
      <alignment horizontal="left"/>
    </xf>
    <xf numFmtId="49" fontId="31" fillId="0" borderId="4" xfId="4" applyNumberFormat="1" applyFont="1" applyBorder="1" applyAlignment="1">
      <alignment horizontal="left" vertical="top" wrapText="1"/>
    </xf>
    <xf numFmtId="164" fontId="0" fillId="0" borderId="45" xfId="0" applyNumberFormat="1" applyBorder="1" applyAlignment="1">
      <alignment horizontal="right"/>
    </xf>
    <xf numFmtId="0" fontId="31" fillId="0" borderId="1" xfId="4" applyFont="1" applyBorder="1" applyAlignment="1">
      <alignment horizontal="center"/>
    </xf>
    <xf numFmtId="49" fontId="0" fillId="0" borderId="0" xfId="0" applyNumberFormat="1" applyAlignment="1">
      <alignment horizontal="left"/>
    </xf>
    <xf numFmtId="49" fontId="7" fillId="0" borderId="0" xfId="4" applyNumberFormat="1" applyAlignment="1">
      <alignment horizontal="left" wrapText="1"/>
    </xf>
    <xf numFmtId="49" fontId="7" fillId="0" borderId="0" xfId="4" applyNumberFormat="1" applyAlignment="1">
      <alignment horizontal="left"/>
    </xf>
    <xf numFmtId="164" fontId="0" fillId="0" borderId="0" xfId="0" applyNumberFormat="1" applyAlignment="1">
      <alignment horizontal="right"/>
    </xf>
    <xf numFmtId="0" fontId="34" fillId="0" borderId="0" xfId="62" applyFont="1" applyAlignment="1">
      <alignment horizontal="center" wrapText="1"/>
    </xf>
    <xf numFmtId="49" fontId="7" fillId="0" borderId="0" xfId="4" applyNumberFormat="1" applyAlignment="1">
      <alignment horizontal="left" vertical="center" wrapText="1"/>
    </xf>
    <xf numFmtId="49" fontId="38" fillId="0" borderId="0" xfId="0" applyNumberFormat="1" applyFont="1" applyAlignment="1">
      <alignment horizontal="left"/>
    </xf>
    <xf numFmtId="49" fontId="29" fillId="0" borderId="0" xfId="4" applyNumberFormat="1" applyFont="1" applyAlignment="1">
      <alignment horizontal="center" vertical="top" wrapText="1"/>
    </xf>
    <xf numFmtId="49" fontId="0" fillId="0" borderId="0" xfId="0" applyNumberFormat="1" applyAlignment="1">
      <alignment horizontal="left" wrapText="1"/>
    </xf>
    <xf numFmtId="49" fontId="31" fillId="0" borderId="0" xfId="4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center"/>
    </xf>
    <xf numFmtId="49" fontId="39" fillId="0" borderId="0" xfId="4" applyNumberFormat="1" applyFont="1" applyAlignment="1">
      <alignment horizontal="left" vertical="top" wrapText="1"/>
    </xf>
    <xf numFmtId="49" fontId="29" fillId="0" borderId="0" xfId="4" applyNumberFormat="1" applyFont="1" applyAlignment="1">
      <alignment horizontal="left" vertical="center" wrapText="1"/>
    </xf>
    <xf numFmtId="49" fontId="40" fillId="0" borderId="0" xfId="35" applyNumberFormat="1" applyFont="1" applyAlignment="1">
      <alignment horizontal="left"/>
    </xf>
    <xf numFmtId="0" fontId="31" fillId="0" borderId="0" xfId="4" applyFont="1" applyAlignment="1">
      <alignment horizontal="left" wrapText="1"/>
    </xf>
    <xf numFmtId="166" fontId="7" fillId="0" borderId="0" xfId="4" applyNumberFormat="1" applyAlignment="1">
      <alignment horizontal="right" vertical="center"/>
    </xf>
    <xf numFmtId="0" fontId="31" fillId="0" borderId="0" xfId="4" applyFont="1" applyAlignment="1">
      <alignment horizontal="left" vertical="center" wrapText="1"/>
    </xf>
    <xf numFmtId="0" fontId="7" fillId="0" borderId="0" xfId="4" applyAlignment="1">
      <alignment horizontal="left" wrapText="1"/>
    </xf>
    <xf numFmtId="49" fontId="29" fillId="0" borderId="0" xfId="4" applyNumberFormat="1" applyFont="1" applyAlignment="1">
      <alignment horizontal="center" vertical="center" wrapText="1"/>
    </xf>
    <xf numFmtId="49" fontId="29" fillId="0" borderId="0" xfId="4" applyNumberFormat="1" applyFont="1" applyAlignment="1">
      <alignment vertical="top" wrapText="1"/>
    </xf>
    <xf numFmtId="49" fontId="39" fillId="0" borderId="0" xfId="4" applyNumberFormat="1" applyFont="1" applyAlignment="1">
      <alignment horizontal="center" vertical="center" wrapText="1"/>
    </xf>
    <xf numFmtId="49" fontId="7" fillId="0" borderId="0" xfId="4" applyNumberFormat="1" applyAlignment="1">
      <alignment horizontal="center"/>
    </xf>
    <xf numFmtId="0" fontId="31" fillId="0" borderId="0" xfId="4" applyFont="1" applyAlignment="1">
      <alignment horizontal="left"/>
    </xf>
    <xf numFmtId="0" fontId="31" fillId="0" borderId="0" xfId="4" applyFont="1" applyAlignment="1">
      <alignment horizontal="center"/>
    </xf>
    <xf numFmtId="49" fontId="31" fillId="0" borderId="0" xfId="4" applyNumberFormat="1" applyFont="1" applyAlignment="1">
      <alignment horizontal="left" wrapText="1"/>
    </xf>
    <xf numFmtId="1" fontId="7" fillId="0" borderId="0" xfId="4" applyNumberFormat="1" applyAlignment="1">
      <alignment horizontal="center"/>
    </xf>
    <xf numFmtId="49" fontId="31" fillId="0" borderId="0" xfId="4" applyNumberFormat="1" applyFont="1" applyAlignment="1">
      <alignment horizontal="left"/>
    </xf>
    <xf numFmtId="49" fontId="7" fillId="0" borderId="25" xfId="4" applyNumberFormat="1" applyBorder="1" applyAlignment="1">
      <alignment horizontal="left" wrapText="1"/>
    </xf>
    <xf numFmtId="0" fontId="2" fillId="8" borderId="3" xfId="4" applyFont="1" applyFill="1" applyBorder="1" applyAlignment="1">
      <alignment horizontal="center" vertical="center" wrapText="1" shrinkToFit="1"/>
    </xf>
    <xf numFmtId="0" fontId="2" fillId="8" borderId="5" xfId="4" applyFont="1" applyFill="1" applyBorder="1" applyAlignment="1">
      <alignment horizontal="center" vertical="center" wrapText="1" shrinkToFit="1"/>
    </xf>
    <xf numFmtId="0" fontId="2" fillId="7" borderId="3" xfId="4" applyFont="1" applyFill="1" applyBorder="1" applyAlignment="1">
      <alignment horizontal="center" vertical="center" wrapText="1" shrinkToFit="1"/>
    </xf>
    <xf numFmtId="0" fontId="2" fillId="7" borderId="5" xfId="4" applyFont="1" applyFill="1" applyBorder="1" applyAlignment="1">
      <alignment horizontal="center" vertical="center" wrapText="1" shrinkToFit="1"/>
    </xf>
    <xf numFmtId="0" fontId="2" fillId="7" borderId="3" xfId="4" applyFont="1" applyFill="1" applyBorder="1" applyAlignment="1">
      <alignment horizontal="center" vertical="center" wrapText="1"/>
    </xf>
    <xf numFmtId="0" fontId="2" fillId="7" borderId="5" xfId="4" applyFont="1" applyFill="1" applyBorder="1" applyAlignment="1">
      <alignment horizontal="center" vertical="center" wrapText="1"/>
    </xf>
    <xf numFmtId="0" fontId="1" fillId="6" borderId="19" xfId="4" applyFont="1" applyFill="1" applyBorder="1" applyAlignment="1">
      <alignment horizontal="center" vertical="center" wrapText="1"/>
    </xf>
    <xf numFmtId="0" fontId="1" fillId="6" borderId="29" xfId="4" applyFont="1" applyFill="1" applyBorder="1" applyAlignment="1">
      <alignment horizontal="center" vertical="center" wrapText="1"/>
    </xf>
    <xf numFmtId="0" fontId="1" fillId="6" borderId="20" xfId="4" applyFont="1" applyFill="1" applyBorder="1" applyAlignment="1">
      <alignment horizontal="center" vertical="center" wrapText="1"/>
    </xf>
    <xf numFmtId="0" fontId="19" fillId="7" borderId="16" xfId="4" applyFont="1" applyFill="1" applyBorder="1" applyAlignment="1">
      <alignment horizontal="left" vertical="center" wrapText="1"/>
    </xf>
    <xf numFmtId="0" fontId="2" fillId="7" borderId="16" xfId="4" applyFont="1" applyFill="1" applyBorder="1" applyAlignment="1">
      <alignment horizontal="left" vertical="top" wrapText="1"/>
    </xf>
    <xf numFmtId="0" fontId="2" fillId="7" borderId="16" xfId="4" applyFont="1" applyFill="1" applyBorder="1" applyAlignment="1">
      <alignment horizontal="left" vertical="top"/>
    </xf>
    <xf numFmtId="0" fontId="2" fillId="7" borderId="15" xfId="4" applyFont="1" applyFill="1" applyBorder="1" applyAlignment="1">
      <alignment horizontal="center"/>
    </xf>
    <xf numFmtId="0" fontId="2" fillId="7" borderId="28" xfId="4" applyFont="1" applyFill="1" applyBorder="1" applyAlignment="1">
      <alignment horizontal="center"/>
    </xf>
    <xf numFmtId="0" fontId="2" fillId="7" borderId="41" xfId="4" applyFont="1" applyFill="1" applyBorder="1" applyAlignment="1">
      <alignment horizontal="center"/>
    </xf>
    <xf numFmtId="0" fontId="2" fillId="7" borderId="15" xfId="4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/>
    </xf>
    <xf numFmtId="0" fontId="8" fillId="4" borderId="29" xfId="0" applyFont="1" applyFill="1" applyBorder="1" applyAlignment="1">
      <alignment horizontal="center"/>
    </xf>
    <xf numFmtId="0" fontId="8" fillId="4" borderId="20" xfId="0" applyFont="1" applyFill="1" applyBorder="1" applyAlignment="1">
      <alignment horizontal="center"/>
    </xf>
    <xf numFmtId="0" fontId="2" fillId="7" borderId="42" xfId="4" applyFont="1" applyFill="1" applyBorder="1" applyAlignment="1">
      <alignment horizontal="center"/>
    </xf>
    <xf numFmtId="0" fontId="2" fillId="7" borderId="17" xfId="4" applyFont="1" applyFill="1" applyBorder="1" applyAlignment="1">
      <alignment horizontal="center" wrapText="1"/>
    </xf>
    <xf numFmtId="49" fontId="2" fillId="7" borderId="17" xfId="4" applyNumberFormat="1" applyFont="1" applyFill="1" applyBorder="1" applyAlignment="1">
      <alignment horizontal="center"/>
    </xf>
    <xf numFmtId="49" fontId="2" fillId="7" borderId="43" xfId="4" applyNumberFormat="1" applyFont="1" applyFill="1" applyBorder="1" applyAlignment="1">
      <alignment horizontal="center"/>
    </xf>
    <xf numFmtId="49" fontId="41" fillId="0" borderId="19" xfId="0" applyNumberFormat="1" applyFont="1" applyBorder="1" applyAlignment="1">
      <alignment horizontal="center" vertical="center" wrapText="1"/>
    </xf>
    <xf numFmtId="49" fontId="41" fillId="0" borderId="29" xfId="0" applyNumberFormat="1" applyFont="1" applyBorder="1" applyAlignment="1">
      <alignment horizontal="center" vertical="center" wrapText="1"/>
    </xf>
    <xf numFmtId="49" fontId="41" fillId="0" borderId="20" xfId="0" applyNumberFormat="1" applyFont="1" applyBorder="1" applyAlignment="1">
      <alignment horizontal="center" vertical="center" wrapText="1"/>
    </xf>
    <xf numFmtId="49" fontId="41" fillId="0" borderId="9" xfId="0" applyNumberFormat="1" applyFont="1" applyBorder="1" applyAlignment="1">
      <alignment horizontal="center" vertical="center" wrapText="1"/>
    </xf>
    <xf numFmtId="49" fontId="41" fillId="0" borderId="30" xfId="0" applyNumberFormat="1" applyFont="1" applyBorder="1" applyAlignment="1">
      <alignment horizontal="center" vertical="center" wrapText="1"/>
    </xf>
    <xf numFmtId="49" fontId="41" fillId="0" borderId="21" xfId="0" applyNumberFormat="1" applyFont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 wrapText="1" shrinkToFit="1"/>
    </xf>
    <xf numFmtId="0" fontId="2" fillId="3" borderId="3" xfId="0" applyFont="1" applyFill="1" applyBorder="1" applyAlignment="1">
      <alignment horizontal="center" vertical="center" wrapText="1" shrinkToFit="1"/>
    </xf>
    <xf numFmtId="0" fontId="2" fillId="3" borderId="5" xfId="0" applyFont="1" applyFill="1" applyBorder="1" applyAlignment="1">
      <alignment horizontal="center" vertical="center" wrapText="1" shrinkToFi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2" borderId="3" xfId="0" applyFont="1" applyFill="1" applyBorder="1" applyAlignment="1">
      <alignment horizontal="left" vertical="top" wrapText="1"/>
    </xf>
    <xf numFmtId="0" fontId="8" fillId="4" borderId="44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5" xfId="0" applyFont="1" applyBorder="1"/>
    <xf numFmtId="49" fontId="41" fillId="0" borderId="44" xfId="0" applyNumberFormat="1" applyFont="1" applyBorder="1" applyAlignment="1">
      <alignment horizontal="center" vertical="center" wrapText="1"/>
    </xf>
    <xf numFmtId="49" fontId="41" fillId="0" borderId="0" xfId="0" applyNumberFormat="1" applyFont="1" applyAlignment="1">
      <alignment horizontal="center" vertical="center" wrapText="1"/>
    </xf>
    <xf numFmtId="49" fontId="41" fillId="0" borderId="10" xfId="0" applyNumberFormat="1" applyFont="1" applyBorder="1" applyAlignment="1">
      <alignment horizontal="center" vertical="center" wrapText="1"/>
    </xf>
  </cellXfs>
  <cellStyles count="64">
    <cellStyle name="_PERSONAL" xfId="6" xr:uid="{00000000-0005-0000-0000-000000000000}"/>
    <cellStyle name="_PERSONAL_1" xfId="7" xr:uid="{00000000-0005-0000-0000-000001000000}"/>
    <cellStyle name="_Potrubí VZT" xfId="8" xr:uid="{00000000-0005-0000-0000-000002000000}"/>
    <cellStyle name="1" xfId="9" xr:uid="{00000000-0005-0000-0000-000003000000}"/>
    <cellStyle name="1D čísla" xfId="10" xr:uid="{00000000-0005-0000-0000-000004000000}"/>
    <cellStyle name="2D čísla" xfId="11" xr:uid="{00000000-0005-0000-0000-000005000000}"/>
    <cellStyle name="3D čísla" xfId="12" xr:uid="{00000000-0005-0000-0000-000006000000}"/>
    <cellStyle name="Celá čísla" xfId="13" xr:uid="{00000000-0005-0000-0000-000007000000}"/>
    <cellStyle name="Dziesiętny [0]_laroux" xfId="14" xr:uid="{00000000-0005-0000-0000-000008000000}"/>
    <cellStyle name="Dziesiętny_laroux" xfId="15" xr:uid="{00000000-0005-0000-0000-000009000000}"/>
    <cellStyle name="Excel Built-in Normal" xfId="4" xr:uid="{00000000-0005-0000-0000-00000A000000}"/>
    <cellStyle name="Excel Built-in Normal 2" xfId="16" xr:uid="{00000000-0005-0000-0000-00000B000000}"/>
    <cellStyle name="Hlavička" xfId="17" xr:uid="{00000000-0005-0000-0000-00000C000000}"/>
    <cellStyle name="Nadpis listu" xfId="18" xr:uid="{00000000-0005-0000-0000-00000D000000}"/>
    <cellStyle name="Normal 2" xfId="3" xr:uid="{00000000-0005-0000-0000-00000E000000}"/>
    <cellStyle name="Normal 3" xfId="19" xr:uid="{00000000-0005-0000-0000-00000F000000}"/>
    <cellStyle name="Normal 4" xfId="20" xr:uid="{00000000-0005-0000-0000-000010000000}"/>
    <cellStyle name="Normal 5" xfId="21" xr:uid="{00000000-0005-0000-0000-000011000000}"/>
    <cellStyle name="Normal 6" xfId="22" xr:uid="{00000000-0005-0000-0000-000012000000}"/>
    <cellStyle name="Normal 6 2" xfId="23" xr:uid="{00000000-0005-0000-0000-000013000000}"/>
    <cellStyle name="Normal 6 2 2" xfId="63" xr:uid="{21E5122D-FCC0-4999-8B4F-2460772E94EE}"/>
    <cellStyle name="Normální" xfId="0" builtinId="0"/>
    <cellStyle name="Normální 10" xfId="61" xr:uid="{B175825A-EBAA-4396-94F0-D1E7920BB0E2}"/>
    <cellStyle name="Normální 11" xfId="62" xr:uid="{77D7915A-8CD8-4256-90C8-E910DA6637AA}"/>
    <cellStyle name="normální 2" xfId="1" xr:uid="{00000000-0005-0000-0000-000015000000}"/>
    <cellStyle name="normální 2 2" xfId="24" xr:uid="{00000000-0005-0000-0000-000016000000}"/>
    <cellStyle name="normální 2 2 2" xfId="25" xr:uid="{00000000-0005-0000-0000-000017000000}"/>
    <cellStyle name="normální 2 2 3" xfId="55" xr:uid="{00000000-0005-0000-0000-000018000000}"/>
    <cellStyle name="normální 2 3" xfId="26" xr:uid="{00000000-0005-0000-0000-000019000000}"/>
    <cellStyle name="Normální 2 4" xfId="27" xr:uid="{00000000-0005-0000-0000-00001A000000}"/>
    <cellStyle name="Normální 2 5" xfId="28" xr:uid="{00000000-0005-0000-0000-00001B000000}"/>
    <cellStyle name="Normální 2 6" xfId="29" xr:uid="{00000000-0005-0000-0000-00001C000000}"/>
    <cellStyle name="normální 2 7" xfId="30" xr:uid="{00000000-0005-0000-0000-00001D000000}"/>
    <cellStyle name="Normální 256" xfId="51" xr:uid="{00000000-0005-0000-0000-00001E000000}"/>
    <cellStyle name="Normální 3" xfId="31" xr:uid="{00000000-0005-0000-0000-00001F000000}"/>
    <cellStyle name="Normální 3 2" xfId="32" xr:uid="{00000000-0005-0000-0000-000020000000}"/>
    <cellStyle name="normální 3 2 2" xfId="52" xr:uid="{00000000-0005-0000-0000-000021000000}"/>
    <cellStyle name="Normální 3 3" xfId="33" xr:uid="{00000000-0005-0000-0000-000022000000}"/>
    <cellStyle name="Normální 3 4" xfId="34" xr:uid="{00000000-0005-0000-0000-000023000000}"/>
    <cellStyle name="Normální 3 5" xfId="56" xr:uid="{00000000-0005-0000-0000-000024000000}"/>
    <cellStyle name="Normální 3 6" xfId="57" xr:uid="{00000000-0005-0000-0000-000025000000}"/>
    <cellStyle name="Normální 3 7" xfId="49" xr:uid="{00000000-0005-0000-0000-000026000000}"/>
    <cellStyle name="Normální 3 8" xfId="48" xr:uid="{00000000-0005-0000-0000-000027000000}"/>
    <cellStyle name="Normální 4" xfId="35" xr:uid="{00000000-0005-0000-0000-000028000000}"/>
    <cellStyle name="Normální 4 2" xfId="36" xr:uid="{00000000-0005-0000-0000-000029000000}"/>
    <cellStyle name="Normální 4 2 3" xfId="47" xr:uid="{00000000-0005-0000-0000-00002A000000}"/>
    <cellStyle name="Normální 4 3" xfId="53" xr:uid="{00000000-0005-0000-0000-00002B000000}"/>
    <cellStyle name="Normální 5" xfId="50" xr:uid="{00000000-0005-0000-0000-00002C000000}"/>
    <cellStyle name="Normální 6" xfId="54" xr:uid="{00000000-0005-0000-0000-00002D000000}"/>
    <cellStyle name="Normální 7" xfId="58" xr:uid="{4F912D25-5C6B-4ECF-A0E2-A7FA148F1984}"/>
    <cellStyle name="Normální 8" xfId="59" xr:uid="{D0B55AD2-DC6B-493F-BECA-1CD9DA7AAAD0}"/>
    <cellStyle name="Normální 9" xfId="60" xr:uid="{BD491801-1640-4629-9566-4D49AB158C28}"/>
    <cellStyle name="Normalny_laroux" xfId="37" xr:uid="{00000000-0005-0000-0000-00002E000000}"/>
    <cellStyle name="Percent 2" xfId="38" xr:uid="{00000000-0005-0000-0000-00002F000000}"/>
    <cellStyle name="Podhlavička" xfId="39" xr:uid="{00000000-0005-0000-0000-000030000000}"/>
    <cellStyle name="pozice" xfId="40" xr:uid="{00000000-0005-0000-0000-000031000000}"/>
    <cellStyle name="Standard_aktuell" xfId="41" xr:uid="{00000000-0005-0000-0000-000032000000}"/>
    <cellStyle name="Styl 1" xfId="42" xr:uid="{00000000-0005-0000-0000-000033000000}"/>
    <cellStyle name="výkaz výměr" xfId="2" xr:uid="{00000000-0005-0000-0000-000034000000}"/>
    <cellStyle name="výkaz výměr 2" xfId="5" xr:uid="{00000000-0005-0000-0000-000035000000}"/>
    <cellStyle name="výkaz výměr 3" xfId="43" xr:uid="{00000000-0005-0000-0000-000036000000}"/>
    <cellStyle name="výkaz výměr 4" xfId="44" xr:uid="{00000000-0005-0000-0000-000037000000}"/>
    <cellStyle name="Walutowy [0]_laroux" xfId="45" xr:uid="{00000000-0005-0000-0000-000038000000}"/>
    <cellStyle name="Walutowy_laroux" xfId="46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view="pageBreakPreview" zoomScale="60" zoomScaleNormal="100" workbookViewId="0">
      <selection activeCell="D24" sqref="D24"/>
    </sheetView>
  </sheetViews>
  <sheetFormatPr defaultColWidth="8.7109375" defaultRowHeight="15" x14ac:dyDescent="0.25"/>
  <cols>
    <col min="1" max="1" width="8.7109375" style="9"/>
    <col min="2" max="2" width="16.28515625" style="9" customWidth="1"/>
    <col min="3" max="3" width="63" style="9" customWidth="1"/>
    <col min="4" max="4" width="6.140625" style="9" customWidth="1"/>
    <col min="5" max="5" width="8.5703125" style="9" customWidth="1"/>
    <col min="6" max="6" width="15" style="9" customWidth="1"/>
    <col min="7" max="7" width="15.7109375" style="9" customWidth="1"/>
    <col min="8" max="8" width="8.7109375" style="9"/>
    <col min="9" max="9" width="11.140625" style="9" bestFit="1" customWidth="1"/>
    <col min="10" max="10" width="15" style="9" bestFit="1" customWidth="1"/>
    <col min="11" max="257" width="8.7109375" style="9"/>
    <col min="258" max="258" width="21.5703125" style="9" customWidth="1"/>
    <col min="259" max="259" width="63" style="9" customWidth="1"/>
    <col min="260" max="260" width="8.7109375" style="9"/>
    <col min="261" max="261" width="10.5703125" style="9" customWidth="1"/>
    <col min="262" max="262" width="13.85546875" style="9" customWidth="1"/>
    <col min="263" max="263" width="15" style="9" bestFit="1" customWidth="1"/>
    <col min="264" max="264" width="8.7109375" style="9"/>
    <col min="265" max="265" width="11.140625" style="9" bestFit="1" customWidth="1"/>
    <col min="266" max="266" width="15" style="9" bestFit="1" customWidth="1"/>
    <col min="267" max="513" width="8.7109375" style="9"/>
    <col min="514" max="514" width="21.5703125" style="9" customWidth="1"/>
    <col min="515" max="515" width="63" style="9" customWidth="1"/>
    <col min="516" max="516" width="8.7109375" style="9"/>
    <col min="517" max="517" width="10.5703125" style="9" customWidth="1"/>
    <col min="518" max="518" width="13.85546875" style="9" customWidth="1"/>
    <col min="519" max="519" width="15" style="9" bestFit="1" customWidth="1"/>
    <col min="520" max="520" width="8.7109375" style="9"/>
    <col min="521" max="521" width="11.140625" style="9" bestFit="1" customWidth="1"/>
    <col min="522" max="522" width="15" style="9" bestFit="1" customWidth="1"/>
    <col min="523" max="769" width="8.7109375" style="9"/>
    <col min="770" max="770" width="21.5703125" style="9" customWidth="1"/>
    <col min="771" max="771" width="63" style="9" customWidth="1"/>
    <col min="772" max="772" width="8.7109375" style="9"/>
    <col min="773" max="773" width="10.5703125" style="9" customWidth="1"/>
    <col min="774" max="774" width="13.85546875" style="9" customWidth="1"/>
    <col min="775" max="775" width="15" style="9" bestFit="1" customWidth="1"/>
    <col min="776" max="776" width="8.7109375" style="9"/>
    <col min="777" max="777" width="11.140625" style="9" bestFit="1" customWidth="1"/>
    <col min="778" max="778" width="15" style="9" bestFit="1" customWidth="1"/>
    <col min="779" max="1025" width="8.7109375" style="9"/>
    <col min="1026" max="1026" width="21.5703125" style="9" customWidth="1"/>
    <col min="1027" max="1027" width="63" style="9" customWidth="1"/>
    <col min="1028" max="1028" width="8.7109375" style="9"/>
    <col min="1029" max="1029" width="10.5703125" style="9" customWidth="1"/>
    <col min="1030" max="1030" width="13.85546875" style="9" customWidth="1"/>
    <col min="1031" max="1031" width="15" style="9" bestFit="1" customWidth="1"/>
    <col min="1032" max="1032" width="8.7109375" style="9"/>
    <col min="1033" max="1033" width="11.140625" style="9" bestFit="1" customWidth="1"/>
    <col min="1034" max="1034" width="15" style="9" bestFit="1" customWidth="1"/>
    <col min="1035" max="1281" width="8.7109375" style="9"/>
    <col min="1282" max="1282" width="21.5703125" style="9" customWidth="1"/>
    <col min="1283" max="1283" width="63" style="9" customWidth="1"/>
    <col min="1284" max="1284" width="8.7109375" style="9"/>
    <col min="1285" max="1285" width="10.5703125" style="9" customWidth="1"/>
    <col min="1286" max="1286" width="13.85546875" style="9" customWidth="1"/>
    <col min="1287" max="1287" width="15" style="9" bestFit="1" customWidth="1"/>
    <col min="1288" max="1288" width="8.7109375" style="9"/>
    <col min="1289" max="1289" width="11.140625" style="9" bestFit="1" customWidth="1"/>
    <col min="1290" max="1290" width="15" style="9" bestFit="1" customWidth="1"/>
    <col min="1291" max="1537" width="8.7109375" style="9"/>
    <col min="1538" max="1538" width="21.5703125" style="9" customWidth="1"/>
    <col min="1539" max="1539" width="63" style="9" customWidth="1"/>
    <col min="1540" max="1540" width="8.7109375" style="9"/>
    <col min="1541" max="1541" width="10.5703125" style="9" customWidth="1"/>
    <col min="1542" max="1542" width="13.85546875" style="9" customWidth="1"/>
    <col min="1543" max="1543" width="15" style="9" bestFit="1" customWidth="1"/>
    <col min="1544" max="1544" width="8.7109375" style="9"/>
    <col min="1545" max="1545" width="11.140625" style="9" bestFit="1" customWidth="1"/>
    <col min="1546" max="1546" width="15" style="9" bestFit="1" customWidth="1"/>
    <col min="1547" max="1793" width="8.7109375" style="9"/>
    <col min="1794" max="1794" width="21.5703125" style="9" customWidth="1"/>
    <col min="1795" max="1795" width="63" style="9" customWidth="1"/>
    <col min="1796" max="1796" width="8.7109375" style="9"/>
    <col min="1797" max="1797" width="10.5703125" style="9" customWidth="1"/>
    <col min="1798" max="1798" width="13.85546875" style="9" customWidth="1"/>
    <col min="1799" max="1799" width="15" style="9" bestFit="1" customWidth="1"/>
    <col min="1800" max="1800" width="8.7109375" style="9"/>
    <col min="1801" max="1801" width="11.140625" style="9" bestFit="1" customWidth="1"/>
    <col min="1802" max="1802" width="15" style="9" bestFit="1" customWidth="1"/>
    <col min="1803" max="2049" width="8.7109375" style="9"/>
    <col min="2050" max="2050" width="21.5703125" style="9" customWidth="1"/>
    <col min="2051" max="2051" width="63" style="9" customWidth="1"/>
    <col min="2052" max="2052" width="8.7109375" style="9"/>
    <col min="2053" max="2053" width="10.5703125" style="9" customWidth="1"/>
    <col min="2054" max="2054" width="13.85546875" style="9" customWidth="1"/>
    <col min="2055" max="2055" width="15" style="9" bestFit="1" customWidth="1"/>
    <col min="2056" max="2056" width="8.7109375" style="9"/>
    <col min="2057" max="2057" width="11.140625" style="9" bestFit="1" customWidth="1"/>
    <col min="2058" max="2058" width="15" style="9" bestFit="1" customWidth="1"/>
    <col min="2059" max="2305" width="8.7109375" style="9"/>
    <col min="2306" max="2306" width="21.5703125" style="9" customWidth="1"/>
    <col min="2307" max="2307" width="63" style="9" customWidth="1"/>
    <col min="2308" max="2308" width="8.7109375" style="9"/>
    <col min="2309" max="2309" width="10.5703125" style="9" customWidth="1"/>
    <col min="2310" max="2310" width="13.85546875" style="9" customWidth="1"/>
    <col min="2311" max="2311" width="15" style="9" bestFit="1" customWidth="1"/>
    <col min="2312" max="2312" width="8.7109375" style="9"/>
    <col min="2313" max="2313" width="11.140625" style="9" bestFit="1" customWidth="1"/>
    <col min="2314" max="2314" width="15" style="9" bestFit="1" customWidth="1"/>
    <col min="2315" max="2561" width="8.7109375" style="9"/>
    <col min="2562" max="2562" width="21.5703125" style="9" customWidth="1"/>
    <col min="2563" max="2563" width="63" style="9" customWidth="1"/>
    <col min="2564" max="2564" width="8.7109375" style="9"/>
    <col min="2565" max="2565" width="10.5703125" style="9" customWidth="1"/>
    <col min="2566" max="2566" width="13.85546875" style="9" customWidth="1"/>
    <col min="2567" max="2567" width="15" style="9" bestFit="1" customWidth="1"/>
    <col min="2568" max="2568" width="8.7109375" style="9"/>
    <col min="2569" max="2569" width="11.140625" style="9" bestFit="1" customWidth="1"/>
    <col min="2570" max="2570" width="15" style="9" bestFit="1" customWidth="1"/>
    <col min="2571" max="2817" width="8.7109375" style="9"/>
    <col min="2818" max="2818" width="21.5703125" style="9" customWidth="1"/>
    <col min="2819" max="2819" width="63" style="9" customWidth="1"/>
    <col min="2820" max="2820" width="8.7109375" style="9"/>
    <col min="2821" max="2821" width="10.5703125" style="9" customWidth="1"/>
    <col min="2822" max="2822" width="13.85546875" style="9" customWidth="1"/>
    <col min="2823" max="2823" width="15" style="9" bestFit="1" customWidth="1"/>
    <col min="2824" max="2824" width="8.7109375" style="9"/>
    <col min="2825" max="2825" width="11.140625" style="9" bestFit="1" customWidth="1"/>
    <col min="2826" max="2826" width="15" style="9" bestFit="1" customWidth="1"/>
    <col min="2827" max="3073" width="8.7109375" style="9"/>
    <col min="3074" max="3074" width="21.5703125" style="9" customWidth="1"/>
    <col min="3075" max="3075" width="63" style="9" customWidth="1"/>
    <col min="3076" max="3076" width="8.7109375" style="9"/>
    <col min="3077" max="3077" width="10.5703125" style="9" customWidth="1"/>
    <col min="3078" max="3078" width="13.85546875" style="9" customWidth="1"/>
    <col min="3079" max="3079" width="15" style="9" bestFit="1" customWidth="1"/>
    <col min="3080" max="3080" width="8.7109375" style="9"/>
    <col min="3081" max="3081" width="11.140625" style="9" bestFit="1" customWidth="1"/>
    <col min="3082" max="3082" width="15" style="9" bestFit="1" customWidth="1"/>
    <col min="3083" max="3329" width="8.7109375" style="9"/>
    <col min="3330" max="3330" width="21.5703125" style="9" customWidth="1"/>
    <col min="3331" max="3331" width="63" style="9" customWidth="1"/>
    <col min="3332" max="3332" width="8.7109375" style="9"/>
    <col min="3333" max="3333" width="10.5703125" style="9" customWidth="1"/>
    <col min="3334" max="3334" width="13.85546875" style="9" customWidth="1"/>
    <col min="3335" max="3335" width="15" style="9" bestFit="1" customWidth="1"/>
    <col min="3336" max="3336" width="8.7109375" style="9"/>
    <col min="3337" max="3337" width="11.140625" style="9" bestFit="1" customWidth="1"/>
    <col min="3338" max="3338" width="15" style="9" bestFit="1" customWidth="1"/>
    <col min="3339" max="3585" width="8.7109375" style="9"/>
    <col min="3586" max="3586" width="21.5703125" style="9" customWidth="1"/>
    <col min="3587" max="3587" width="63" style="9" customWidth="1"/>
    <col min="3588" max="3588" width="8.7109375" style="9"/>
    <col min="3589" max="3589" width="10.5703125" style="9" customWidth="1"/>
    <col min="3590" max="3590" width="13.85546875" style="9" customWidth="1"/>
    <col min="3591" max="3591" width="15" style="9" bestFit="1" customWidth="1"/>
    <col min="3592" max="3592" width="8.7109375" style="9"/>
    <col min="3593" max="3593" width="11.140625" style="9" bestFit="1" customWidth="1"/>
    <col min="3594" max="3594" width="15" style="9" bestFit="1" customWidth="1"/>
    <col min="3595" max="3841" width="8.7109375" style="9"/>
    <col min="3842" max="3842" width="21.5703125" style="9" customWidth="1"/>
    <col min="3843" max="3843" width="63" style="9" customWidth="1"/>
    <col min="3844" max="3844" width="8.7109375" style="9"/>
    <col min="3845" max="3845" width="10.5703125" style="9" customWidth="1"/>
    <col min="3846" max="3846" width="13.85546875" style="9" customWidth="1"/>
    <col min="3847" max="3847" width="15" style="9" bestFit="1" customWidth="1"/>
    <col min="3848" max="3848" width="8.7109375" style="9"/>
    <col min="3849" max="3849" width="11.140625" style="9" bestFit="1" customWidth="1"/>
    <col min="3850" max="3850" width="15" style="9" bestFit="1" customWidth="1"/>
    <col min="3851" max="4097" width="8.7109375" style="9"/>
    <col min="4098" max="4098" width="21.5703125" style="9" customWidth="1"/>
    <col min="4099" max="4099" width="63" style="9" customWidth="1"/>
    <col min="4100" max="4100" width="8.7109375" style="9"/>
    <col min="4101" max="4101" width="10.5703125" style="9" customWidth="1"/>
    <col min="4102" max="4102" width="13.85546875" style="9" customWidth="1"/>
    <col min="4103" max="4103" width="15" style="9" bestFit="1" customWidth="1"/>
    <col min="4104" max="4104" width="8.7109375" style="9"/>
    <col min="4105" max="4105" width="11.140625" style="9" bestFit="1" customWidth="1"/>
    <col min="4106" max="4106" width="15" style="9" bestFit="1" customWidth="1"/>
    <col min="4107" max="4353" width="8.7109375" style="9"/>
    <col min="4354" max="4354" width="21.5703125" style="9" customWidth="1"/>
    <col min="4355" max="4355" width="63" style="9" customWidth="1"/>
    <col min="4356" max="4356" width="8.7109375" style="9"/>
    <col min="4357" max="4357" width="10.5703125" style="9" customWidth="1"/>
    <col min="4358" max="4358" width="13.85546875" style="9" customWidth="1"/>
    <col min="4359" max="4359" width="15" style="9" bestFit="1" customWidth="1"/>
    <col min="4360" max="4360" width="8.7109375" style="9"/>
    <col min="4361" max="4361" width="11.140625" style="9" bestFit="1" customWidth="1"/>
    <col min="4362" max="4362" width="15" style="9" bestFit="1" customWidth="1"/>
    <col min="4363" max="4609" width="8.7109375" style="9"/>
    <col min="4610" max="4610" width="21.5703125" style="9" customWidth="1"/>
    <col min="4611" max="4611" width="63" style="9" customWidth="1"/>
    <col min="4612" max="4612" width="8.7109375" style="9"/>
    <col min="4613" max="4613" width="10.5703125" style="9" customWidth="1"/>
    <col min="4614" max="4614" width="13.85546875" style="9" customWidth="1"/>
    <col min="4615" max="4615" width="15" style="9" bestFit="1" customWidth="1"/>
    <col min="4616" max="4616" width="8.7109375" style="9"/>
    <col min="4617" max="4617" width="11.140625" style="9" bestFit="1" customWidth="1"/>
    <col min="4618" max="4618" width="15" style="9" bestFit="1" customWidth="1"/>
    <col min="4619" max="4865" width="8.7109375" style="9"/>
    <col min="4866" max="4866" width="21.5703125" style="9" customWidth="1"/>
    <col min="4867" max="4867" width="63" style="9" customWidth="1"/>
    <col min="4868" max="4868" width="8.7109375" style="9"/>
    <col min="4869" max="4869" width="10.5703125" style="9" customWidth="1"/>
    <col min="4870" max="4870" width="13.85546875" style="9" customWidth="1"/>
    <col min="4871" max="4871" width="15" style="9" bestFit="1" customWidth="1"/>
    <col min="4872" max="4872" width="8.7109375" style="9"/>
    <col min="4873" max="4873" width="11.140625" style="9" bestFit="1" customWidth="1"/>
    <col min="4874" max="4874" width="15" style="9" bestFit="1" customWidth="1"/>
    <col min="4875" max="5121" width="8.7109375" style="9"/>
    <col min="5122" max="5122" width="21.5703125" style="9" customWidth="1"/>
    <col min="5123" max="5123" width="63" style="9" customWidth="1"/>
    <col min="5124" max="5124" width="8.7109375" style="9"/>
    <col min="5125" max="5125" width="10.5703125" style="9" customWidth="1"/>
    <col min="5126" max="5126" width="13.85546875" style="9" customWidth="1"/>
    <col min="5127" max="5127" width="15" style="9" bestFit="1" customWidth="1"/>
    <col min="5128" max="5128" width="8.7109375" style="9"/>
    <col min="5129" max="5129" width="11.140625" style="9" bestFit="1" customWidth="1"/>
    <col min="5130" max="5130" width="15" style="9" bestFit="1" customWidth="1"/>
    <col min="5131" max="5377" width="8.7109375" style="9"/>
    <col min="5378" max="5378" width="21.5703125" style="9" customWidth="1"/>
    <col min="5379" max="5379" width="63" style="9" customWidth="1"/>
    <col min="5380" max="5380" width="8.7109375" style="9"/>
    <col min="5381" max="5381" width="10.5703125" style="9" customWidth="1"/>
    <col min="5382" max="5382" width="13.85546875" style="9" customWidth="1"/>
    <col min="5383" max="5383" width="15" style="9" bestFit="1" customWidth="1"/>
    <col min="5384" max="5384" width="8.7109375" style="9"/>
    <col min="5385" max="5385" width="11.140625" style="9" bestFit="1" customWidth="1"/>
    <col min="5386" max="5386" width="15" style="9" bestFit="1" customWidth="1"/>
    <col min="5387" max="5633" width="8.7109375" style="9"/>
    <col min="5634" max="5634" width="21.5703125" style="9" customWidth="1"/>
    <col min="5635" max="5635" width="63" style="9" customWidth="1"/>
    <col min="5636" max="5636" width="8.7109375" style="9"/>
    <col min="5637" max="5637" width="10.5703125" style="9" customWidth="1"/>
    <col min="5638" max="5638" width="13.85546875" style="9" customWidth="1"/>
    <col min="5639" max="5639" width="15" style="9" bestFit="1" customWidth="1"/>
    <col min="5640" max="5640" width="8.7109375" style="9"/>
    <col min="5641" max="5641" width="11.140625" style="9" bestFit="1" customWidth="1"/>
    <col min="5642" max="5642" width="15" style="9" bestFit="1" customWidth="1"/>
    <col min="5643" max="5889" width="8.7109375" style="9"/>
    <col min="5890" max="5890" width="21.5703125" style="9" customWidth="1"/>
    <col min="5891" max="5891" width="63" style="9" customWidth="1"/>
    <col min="5892" max="5892" width="8.7109375" style="9"/>
    <col min="5893" max="5893" width="10.5703125" style="9" customWidth="1"/>
    <col min="5894" max="5894" width="13.85546875" style="9" customWidth="1"/>
    <col min="5895" max="5895" width="15" style="9" bestFit="1" customWidth="1"/>
    <col min="5896" max="5896" width="8.7109375" style="9"/>
    <col min="5897" max="5897" width="11.140625" style="9" bestFit="1" customWidth="1"/>
    <col min="5898" max="5898" width="15" style="9" bestFit="1" customWidth="1"/>
    <col min="5899" max="6145" width="8.7109375" style="9"/>
    <col min="6146" max="6146" width="21.5703125" style="9" customWidth="1"/>
    <col min="6147" max="6147" width="63" style="9" customWidth="1"/>
    <col min="6148" max="6148" width="8.7109375" style="9"/>
    <col min="6149" max="6149" width="10.5703125" style="9" customWidth="1"/>
    <col min="6150" max="6150" width="13.85546875" style="9" customWidth="1"/>
    <col min="6151" max="6151" width="15" style="9" bestFit="1" customWidth="1"/>
    <col min="6152" max="6152" width="8.7109375" style="9"/>
    <col min="6153" max="6153" width="11.140625" style="9" bestFit="1" customWidth="1"/>
    <col min="6154" max="6154" width="15" style="9" bestFit="1" customWidth="1"/>
    <col min="6155" max="6401" width="8.7109375" style="9"/>
    <col min="6402" max="6402" width="21.5703125" style="9" customWidth="1"/>
    <col min="6403" max="6403" width="63" style="9" customWidth="1"/>
    <col min="6404" max="6404" width="8.7109375" style="9"/>
    <col min="6405" max="6405" width="10.5703125" style="9" customWidth="1"/>
    <col min="6406" max="6406" width="13.85546875" style="9" customWidth="1"/>
    <col min="6407" max="6407" width="15" style="9" bestFit="1" customWidth="1"/>
    <col min="6408" max="6408" width="8.7109375" style="9"/>
    <col min="6409" max="6409" width="11.140625" style="9" bestFit="1" customWidth="1"/>
    <col min="6410" max="6410" width="15" style="9" bestFit="1" customWidth="1"/>
    <col min="6411" max="6657" width="8.7109375" style="9"/>
    <col min="6658" max="6658" width="21.5703125" style="9" customWidth="1"/>
    <col min="6659" max="6659" width="63" style="9" customWidth="1"/>
    <col min="6660" max="6660" width="8.7109375" style="9"/>
    <col min="6661" max="6661" width="10.5703125" style="9" customWidth="1"/>
    <col min="6662" max="6662" width="13.85546875" style="9" customWidth="1"/>
    <col min="6663" max="6663" width="15" style="9" bestFit="1" customWidth="1"/>
    <col min="6664" max="6664" width="8.7109375" style="9"/>
    <col min="6665" max="6665" width="11.140625" style="9" bestFit="1" customWidth="1"/>
    <col min="6666" max="6666" width="15" style="9" bestFit="1" customWidth="1"/>
    <col min="6667" max="6913" width="8.7109375" style="9"/>
    <col min="6914" max="6914" width="21.5703125" style="9" customWidth="1"/>
    <col min="6915" max="6915" width="63" style="9" customWidth="1"/>
    <col min="6916" max="6916" width="8.7109375" style="9"/>
    <col min="6917" max="6917" width="10.5703125" style="9" customWidth="1"/>
    <col min="6918" max="6918" width="13.85546875" style="9" customWidth="1"/>
    <col min="6919" max="6919" width="15" style="9" bestFit="1" customWidth="1"/>
    <col min="6920" max="6920" width="8.7109375" style="9"/>
    <col min="6921" max="6921" width="11.140625" style="9" bestFit="1" customWidth="1"/>
    <col min="6922" max="6922" width="15" style="9" bestFit="1" customWidth="1"/>
    <col min="6923" max="7169" width="8.7109375" style="9"/>
    <col min="7170" max="7170" width="21.5703125" style="9" customWidth="1"/>
    <col min="7171" max="7171" width="63" style="9" customWidth="1"/>
    <col min="7172" max="7172" width="8.7109375" style="9"/>
    <col min="7173" max="7173" width="10.5703125" style="9" customWidth="1"/>
    <col min="7174" max="7174" width="13.85546875" style="9" customWidth="1"/>
    <col min="7175" max="7175" width="15" style="9" bestFit="1" customWidth="1"/>
    <col min="7176" max="7176" width="8.7109375" style="9"/>
    <col min="7177" max="7177" width="11.140625" style="9" bestFit="1" customWidth="1"/>
    <col min="7178" max="7178" width="15" style="9" bestFit="1" customWidth="1"/>
    <col min="7179" max="7425" width="8.7109375" style="9"/>
    <col min="7426" max="7426" width="21.5703125" style="9" customWidth="1"/>
    <col min="7427" max="7427" width="63" style="9" customWidth="1"/>
    <col min="7428" max="7428" width="8.7109375" style="9"/>
    <col min="7429" max="7429" width="10.5703125" style="9" customWidth="1"/>
    <col min="7430" max="7430" width="13.85546875" style="9" customWidth="1"/>
    <col min="7431" max="7431" width="15" style="9" bestFit="1" customWidth="1"/>
    <col min="7432" max="7432" width="8.7109375" style="9"/>
    <col min="7433" max="7433" width="11.140625" style="9" bestFit="1" customWidth="1"/>
    <col min="7434" max="7434" width="15" style="9" bestFit="1" customWidth="1"/>
    <col min="7435" max="7681" width="8.7109375" style="9"/>
    <col min="7682" max="7682" width="21.5703125" style="9" customWidth="1"/>
    <col min="7683" max="7683" width="63" style="9" customWidth="1"/>
    <col min="7684" max="7684" width="8.7109375" style="9"/>
    <col min="7685" max="7685" width="10.5703125" style="9" customWidth="1"/>
    <col min="7686" max="7686" width="13.85546875" style="9" customWidth="1"/>
    <col min="7687" max="7687" width="15" style="9" bestFit="1" customWidth="1"/>
    <col min="7688" max="7688" width="8.7109375" style="9"/>
    <col min="7689" max="7689" width="11.140625" style="9" bestFit="1" customWidth="1"/>
    <col min="7690" max="7690" width="15" style="9" bestFit="1" customWidth="1"/>
    <col min="7691" max="7937" width="8.7109375" style="9"/>
    <col min="7938" max="7938" width="21.5703125" style="9" customWidth="1"/>
    <col min="7939" max="7939" width="63" style="9" customWidth="1"/>
    <col min="7940" max="7940" width="8.7109375" style="9"/>
    <col min="7941" max="7941" width="10.5703125" style="9" customWidth="1"/>
    <col min="7942" max="7942" width="13.85546875" style="9" customWidth="1"/>
    <col min="7943" max="7943" width="15" style="9" bestFit="1" customWidth="1"/>
    <col min="7944" max="7944" width="8.7109375" style="9"/>
    <col min="7945" max="7945" width="11.140625" style="9" bestFit="1" customWidth="1"/>
    <col min="7946" max="7946" width="15" style="9" bestFit="1" customWidth="1"/>
    <col min="7947" max="8193" width="8.7109375" style="9"/>
    <col min="8194" max="8194" width="21.5703125" style="9" customWidth="1"/>
    <col min="8195" max="8195" width="63" style="9" customWidth="1"/>
    <col min="8196" max="8196" width="8.7109375" style="9"/>
    <col min="8197" max="8197" width="10.5703125" style="9" customWidth="1"/>
    <col min="8198" max="8198" width="13.85546875" style="9" customWidth="1"/>
    <col min="8199" max="8199" width="15" style="9" bestFit="1" customWidth="1"/>
    <col min="8200" max="8200" width="8.7109375" style="9"/>
    <col min="8201" max="8201" width="11.140625" style="9" bestFit="1" customWidth="1"/>
    <col min="8202" max="8202" width="15" style="9" bestFit="1" customWidth="1"/>
    <col min="8203" max="8449" width="8.7109375" style="9"/>
    <col min="8450" max="8450" width="21.5703125" style="9" customWidth="1"/>
    <col min="8451" max="8451" width="63" style="9" customWidth="1"/>
    <col min="8452" max="8452" width="8.7109375" style="9"/>
    <col min="8453" max="8453" width="10.5703125" style="9" customWidth="1"/>
    <col min="8454" max="8454" width="13.85546875" style="9" customWidth="1"/>
    <col min="8455" max="8455" width="15" style="9" bestFit="1" customWidth="1"/>
    <col min="8456" max="8456" width="8.7109375" style="9"/>
    <col min="8457" max="8457" width="11.140625" style="9" bestFit="1" customWidth="1"/>
    <col min="8458" max="8458" width="15" style="9" bestFit="1" customWidth="1"/>
    <col min="8459" max="8705" width="8.7109375" style="9"/>
    <col min="8706" max="8706" width="21.5703125" style="9" customWidth="1"/>
    <col min="8707" max="8707" width="63" style="9" customWidth="1"/>
    <col min="8708" max="8708" width="8.7109375" style="9"/>
    <col min="8709" max="8709" width="10.5703125" style="9" customWidth="1"/>
    <col min="8710" max="8710" width="13.85546875" style="9" customWidth="1"/>
    <col min="8711" max="8711" width="15" style="9" bestFit="1" customWidth="1"/>
    <col min="8712" max="8712" width="8.7109375" style="9"/>
    <col min="8713" max="8713" width="11.140625" style="9" bestFit="1" customWidth="1"/>
    <col min="8714" max="8714" width="15" style="9" bestFit="1" customWidth="1"/>
    <col min="8715" max="8961" width="8.7109375" style="9"/>
    <col min="8962" max="8962" width="21.5703125" style="9" customWidth="1"/>
    <col min="8963" max="8963" width="63" style="9" customWidth="1"/>
    <col min="8964" max="8964" width="8.7109375" style="9"/>
    <col min="8965" max="8965" width="10.5703125" style="9" customWidth="1"/>
    <col min="8966" max="8966" width="13.85546875" style="9" customWidth="1"/>
    <col min="8967" max="8967" width="15" style="9" bestFit="1" customWidth="1"/>
    <col min="8968" max="8968" width="8.7109375" style="9"/>
    <col min="8969" max="8969" width="11.140625" style="9" bestFit="1" customWidth="1"/>
    <col min="8970" max="8970" width="15" style="9" bestFit="1" customWidth="1"/>
    <col min="8971" max="9217" width="8.7109375" style="9"/>
    <col min="9218" max="9218" width="21.5703125" style="9" customWidth="1"/>
    <col min="9219" max="9219" width="63" style="9" customWidth="1"/>
    <col min="9220" max="9220" width="8.7109375" style="9"/>
    <col min="9221" max="9221" width="10.5703125" style="9" customWidth="1"/>
    <col min="9222" max="9222" width="13.85546875" style="9" customWidth="1"/>
    <col min="9223" max="9223" width="15" style="9" bestFit="1" customWidth="1"/>
    <col min="9224" max="9224" width="8.7109375" style="9"/>
    <col min="9225" max="9225" width="11.140625" style="9" bestFit="1" customWidth="1"/>
    <col min="9226" max="9226" width="15" style="9" bestFit="1" customWidth="1"/>
    <col min="9227" max="9473" width="8.7109375" style="9"/>
    <col min="9474" max="9474" width="21.5703125" style="9" customWidth="1"/>
    <col min="9475" max="9475" width="63" style="9" customWidth="1"/>
    <col min="9476" max="9476" width="8.7109375" style="9"/>
    <col min="9477" max="9477" width="10.5703125" style="9" customWidth="1"/>
    <col min="9478" max="9478" width="13.85546875" style="9" customWidth="1"/>
    <col min="9479" max="9479" width="15" style="9" bestFit="1" customWidth="1"/>
    <col min="9480" max="9480" width="8.7109375" style="9"/>
    <col min="9481" max="9481" width="11.140625" style="9" bestFit="1" customWidth="1"/>
    <col min="9482" max="9482" width="15" style="9" bestFit="1" customWidth="1"/>
    <col min="9483" max="9729" width="8.7109375" style="9"/>
    <col min="9730" max="9730" width="21.5703125" style="9" customWidth="1"/>
    <col min="9731" max="9731" width="63" style="9" customWidth="1"/>
    <col min="9732" max="9732" width="8.7109375" style="9"/>
    <col min="9733" max="9733" width="10.5703125" style="9" customWidth="1"/>
    <col min="9734" max="9734" width="13.85546875" style="9" customWidth="1"/>
    <col min="9735" max="9735" width="15" style="9" bestFit="1" customWidth="1"/>
    <col min="9736" max="9736" width="8.7109375" style="9"/>
    <col min="9737" max="9737" width="11.140625" style="9" bestFit="1" customWidth="1"/>
    <col min="9738" max="9738" width="15" style="9" bestFit="1" customWidth="1"/>
    <col min="9739" max="9985" width="8.7109375" style="9"/>
    <col min="9986" max="9986" width="21.5703125" style="9" customWidth="1"/>
    <col min="9987" max="9987" width="63" style="9" customWidth="1"/>
    <col min="9988" max="9988" width="8.7109375" style="9"/>
    <col min="9989" max="9989" width="10.5703125" style="9" customWidth="1"/>
    <col min="9990" max="9990" width="13.85546875" style="9" customWidth="1"/>
    <col min="9991" max="9991" width="15" style="9" bestFit="1" customWidth="1"/>
    <col min="9992" max="9992" width="8.7109375" style="9"/>
    <col min="9993" max="9993" width="11.140625" style="9" bestFit="1" customWidth="1"/>
    <col min="9994" max="9994" width="15" style="9" bestFit="1" customWidth="1"/>
    <col min="9995" max="10241" width="8.7109375" style="9"/>
    <col min="10242" max="10242" width="21.5703125" style="9" customWidth="1"/>
    <col min="10243" max="10243" width="63" style="9" customWidth="1"/>
    <col min="10244" max="10244" width="8.7109375" style="9"/>
    <col min="10245" max="10245" width="10.5703125" style="9" customWidth="1"/>
    <col min="10246" max="10246" width="13.85546875" style="9" customWidth="1"/>
    <col min="10247" max="10247" width="15" style="9" bestFit="1" customWidth="1"/>
    <col min="10248" max="10248" width="8.7109375" style="9"/>
    <col min="10249" max="10249" width="11.140625" style="9" bestFit="1" customWidth="1"/>
    <col min="10250" max="10250" width="15" style="9" bestFit="1" customWidth="1"/>
    <col min="10251" max="10497" width="8.7109375" style="9"/>
    <col min="10498" max="10498" width="21.5703125" style="9" customWidth="1"/>
    <col min="10499" max="10499" width="63" style="9" customWidth="1"/>
    <col min="10500" max="10500" width="8.7109375" style="9"/>
    <col min="10501" max="10501" width="10.5703125" style="9" customWidth="1"/>
    <col min="10502" max="10502" width="13.85546875" style="9" customWidth="1"/>
    <col min="10503" max="10503" width="15" style="9" bestFit="1" customWidth="1"/>
    <col min="10504" max="10504" width="8.7109375" style="9"/>
    <col min="10505" max="10505" width="11.140625" style="9" bestFit="1" customWidth="1"/>
    <col min="10506" max="10506" width="15" style="9" bestFit="1" customWidth="1"/>
    <col min="10507" max="10753" width="8.7109375" style="9"/>
    <col min="10754" max="10754" width="21.5703125" style="9" customWidth="1"/>
    <col min="10755" max="10755" width="63" style="9" customWidth="1"/>
    <col min="10756" max="10756" width="8.7109375" style="9"/>
    <col min="10757" max="10757" width="10.5703125" style="9" customWidth="1"/>
    <col min="10758" max="10758" width="13.85546875" style="9" customWidth="1"/>
    <col min="10759" max="10759" width="15" style="9" bestFit="1" customWidth="1"/>
    <col min="10760" max="10760" width="8.7109375" style="9"/>
    <col min="10761" max="10761" width="11.140625" style="9" bestFit="1" customWidth="1"/>
    <col min="10762" max="10762" width="15" style="9" bestFit="1" customWidth="1"/>
    <col min="10763" max="11009" width="8.7109375" style="9"/>
    <col min="11010" max="11010" width="21.5703125" style="9" customWidth="1"/>
    <col min="11011" max="11011" width="63" style="9" customWidth="1"/>
    <col min="11012" max="11012" width="8.7109375" style="9"/>
    <col min="11013" max="11013" width="10.5703125" style="9" customWidth="1"/>
    <col min="11014" max="11014" width="13.85546875" style="9" customWidth="1"/>
    <col min="11015" max="11015" width="15" style="9" bestFit="1" customWidth="1"/>
    <col min="11016" max="11016" width="8.7109375" style="9"/>
    <col min="11017" max="11017" width="11.140625" style="9" bestFit="1" customWidth="1"/>
    <col min="11018" max="11018" width="15" style="9" bestFit="1" customWidth="1"/>
    <col min="11019" max="11265" width="8.7109375" style="9"/>
    <col min="11266" max="11266" width="21.5703125" style="9" customWidth="1"/>
    <col min="11267" max="11267" width="63" style="9" customWidth="1"/>
    <col min="11268" max="11268" width="8.7109375" style="9"/>
    <col min="11269" max="11269" width="10.5703125" style="9" customWidth="1"/>
    <col min="11270" max="11270" width="13.85546875" style="9" customWidth="1"/>
    <col min="11271" max="11271" width="15" style="9" bestFit="1" customWidth="1"/>
    <col min="11272" max="11272" width="8.7109375" style="9"/>
    <col min="11273" max="11273" width="11.140625" style="9" bestFit="1" customWidth="1"/>
    <col min="11274" max="11274" width="15" style="9" bestFit="1" customWidth="1"/>
    <col min="11275" max="11521" width="8.7109375" style="9"/>
    <col min="11522" max="11522" width="21.5703125" style="9" customWidth="1"/>
    <col min="11523" max="11523" width="63" style="9" customWidth="1"/>
    <col min="11524" max="11524" width="8.7109375" style="9"/>
    <col min="11525" max="11525" width="10.5703125" style="9" customWidth="1"/>
    <col min="11526" max="11526" width="13.85546875" style="9" customWidth="1"/>
    <col min="11527" max="11527" width="15" style="9" bestFit="1" customWidth="1"/>
    <col min="11528" max="11528" width="8.7109375" style="9"/>
    <col min="11529" max="11529" width="11.140625" style="9" bestFit="1" customWidth="1"/>
    <col min="11530" max="11530" width="15" style="9" bestFit="1" customWidth="1"/>
    <col min="11531" max="11777" width="8.7109375" style="9"/>
    <col min="11778" max="11778" width="21.5703125" style="9" customWidth="1"/>
    <col min="11779" max="11779" width="63" style="9" customWidth="1"/>
    <col min="11780" max="11780" width="8.7109375" style="9"/>
    <col min="11781" max="11781" width="10.5703125" style="9" customWidth="1"/>
    <col min="11782" max="11782" width="13.85546875" style="9" customWidth="1"/>
    <col min="11783" max="11783" width="15" style="9" bestFit="1" customWidth="1"/>
    <col min="11784" max="11784" width="8.7109375" style="9"/>
    <col min="11785" max="11785" width="11.140625" style="9" bestFit="1" customWidth="1"/>
    <col min="11786" max="11786" width="15" style="9" bestFit="1" customWidth="1"/>
    <col min="11787" max="12033" width="8.7109375" style="9"/>
    <col min="12034" max="12034" width="21.5703125" style="9" customWidth="1"/>
    <col min="12035" max="12035" width="63" style="9" customWidth="1"/>
    <col min="12036" max="12036" width="8.7109375" style="9"/>
    <col min="12037" max="12037" width="10.5703125" style="9" customWidth="1"/>
    <col min="12038" max="12038" width="13.85546875" style="9" customWidth="1"/>
    <col min="12039" max="12039" width="15" style="9" bestFit="1" customWidth="1"/>
    <col min="12040" max="12040" width="8.7109375" style="9"/>
    <col min="12041" max="12041" width="11.140625" style="9" bestFit="1" customWidth="1"/>
    <col min="12042" max="12042" width="15" style="9" bestFit="1" customWidth="1"/>
    <col min="12043" max="12289" width="8.7109375" style="9"/>
    <col min="12290" max="12290" width="21.5703125" style="9" customWidth="1"/>
    <col min="12291" max="12291" width="63" style="9" customWidth="1"/>
    <col min="12292" max="12292" width="8.7109375" style="9"/>
    <col min="12293" max="12293" width="10.5703125" style="9" customWidth="1"/>
    <col min="12294" max="12294" width="13.85546875" style="9" customWidth="1"/>
    <col min="12295" max="12295" width="15" style="9" bestFit="1" customWidth="1"/>
    <col min="12296" max="12296" width="8.7109375" style="9"/>
    <col min="12297" max="12297" width="11.140625" style="9" bestFit="1" customWidth="1"/>
    <col min="12298" max="12298" width="15" style="9" bestFit="1" customWidth="1"/>
    <col min="12299" max="12545" width="8.7109375" style="9"/>
    <col min="12546" max="12546" width="21.5703125" style="9" customWidth="1"/>
    <col min="12547" max="12547" width="63" style="9" customWidth="1"/>
    <col min="12548" max="12548" width="8.7109375" style="9"/>
    <col min="12549" max="12549" width="10.5703125" style="9" customWidth="1"/>
    <col min="12550" max="12550" width="13.85546875" style="9" customWidth="1"/>
    <col min="12551" max="12551" width="15" style="9" bestFit="1" customWidth="1"/>
    <col min="12552" max="12552" width="8.7109375" style="9"/>
    <col min="12553" max="12553" width="11.140625" style="9" bestFit="1" customWidth="1"/>
    <col min="12554" max="12554" width="15" style="9" bestFit="1" customWidth="1"/>
    <col min="12555" max="12801" width="8.7109375" style="9"/>
    <col min="12802" max="12802" width="21.5703125" style="9" customWidth="1"/>
    <col min="12803" max="12803" width="63" style="9" customWidth="1"/>
    <col min="12804" max="12804" width="8.7109375" style="9"/>
    <col min="12805" max="12805" width="10.5703125" style="9" customWidth="1"/>
    <col min="12806" max="12806" width="13.85546875" style="9" customWidth="1"/>
    <col min="12807" max="12807" width="15" style="9" bestFit="1" customWidth="1"/>
    <col min="12808" max="12808" width="8.7109375" style="9"/>
    <col min="12809" max="12809" width="11.140625" style="9" bestFit="1" customWidth="1"/>
    <col min="12810" max="12810" width="15" style="9" bestFit="1" customWidth="1"/>
    <col min="12811" max="13057" width="8.7109375" style="9"/>
    <col min="13058" max="13058" width="21.5703125" style="9" customWidth="1"/>
    <col min="13059" max="13059" width="63" style="9" customWidth="1"/>
    <col min="13060" max="13060" width="8.7109375" style="9"/>
    <col min="13061" max="13061" width="10.5703125" style="9" customWidth="1"/>
    <col min="13062" max="13062" width="13.85546875" style="9" customWidth="1"/>
    <col min="13063" max="13063" width="15" style="9" bestFit="1" customWidth="1"/>
    <col min="13064" max="13064" width="8.7109375" style="9"/>
    <col min="13065" max="13065" width="11.140625" style="9" bestFit="1" customWidth="1"/>
    <col min="13066" max="13066" width="15" style="9" bestFit="1" customWidth="1"/>
    <col min="13067" max="13313" width="8.7109375" style="9"/>
    <col min="13314" max="13314" width="21.5703125" style="9" customWidth="1"/>
    <col min="13315" max="13315" width="63" style="9" customWidth="1"/>
    <col min="13316" max="13316" width="8.7109375" style="9"/>
    <col min="13317" max="13317" width="10.5703125" style="9" customWidth="1"/>
    <col min="13318" max="13318" width="13.85546875" style="9" customWidth="1"/>
    <col min="13319" max="13319" width="15" style="9" bestFit="1" customWidth="1"/>
    <col min="13320" max="13320" width="8.7109375" style="9"/>
    <col min="13321" max="13321" width="11.140625" style="9" bestFit="1" customWidth="1"/>
    <col min="13322" max="13322" width="15" style="9" bestFit="1" customWidth="1"/>
    <col min="13323" max="13569" width="8.7109375" style="9"/>
    <col min="13570" max="13570" width="21.5703125" style="9" customWidth="1"/>
    <col min="13571" max="13571" width="63" style="9" customWidth="1"/>
    <col min="13572" max="13572" width="8.7109375" style="9"/>
    <col min="13573" max="13573" width="10.5703125" style="9" customWidth="1"/>
    <col min="13574" max="13574" width="13.85546875" style="9" customWidth="1"/>
    <col min="13575" max="13575" width="15" style="9" bestFit="1" customWidth="1"/>
    <col min="13576" max="13576" width="8.7109375" style="9"/>
    <col min="13577" max="13577" width="11.140625" style="9" bestFit="1" customWidth="1"/>
    <col min="13578" max="13578" width="15" style="9" bestFit="1" customWidth="1"/>
    <col min="13579" max="13825" width="8.7109375" style="9"/>
    <col min="13826" max="13826" width="21.5703125" style="9" customWidth="1"/>
    <col min="13827" max="13827" width="63" style="9" customWidth="1"/>
    <col min="13828" max="13828" width="8.7109375" style="9"/>
    <col min="13829" max="13829" width="10.5703125" style="9" customWidth="1"/>
    <col min="13830" max="13830" width="13.85546875" style="9" customWidth="1"/>
    <col min="13831" max="13831" width="15" style="9" bestFit="1" customWidth="1"/>
    <col min="13832" max="13832" width="8.7109375" style="9"/>
    <col min="13833" max="13833" width="11.140625" style="9" bestFit="1" customWidth="1"/>
    <col min="13834" max="13834" width="15" style="9" bestFit="1" customWidth="1"/>
    <col min="13835" max="14081" width="8.7109375" style="9"/>
    <col min="14082" max="14082" width="21.5703125" style="9" customWidth="1"/>
    <col min="14083" max="14083" width="63" style="9" customWidth="1"/>
    <col min="14084" max="14084" width="8.7109375" style="9"/>
    <col min="14085" max="14085" width="10.5703125" style="9" customWidth="1"/>
    <col min="14086" max="14086" width="13.85546875" style="9" customWidth="1"/>
    <col min="14087" max="14087" width="15" style="9" bestFit="1" customWidth="1"/>
    <col min="14088" max="14088" width="8.7109375" style="9"/>
    <col min="14089" max="14089" width="11.140625" style="9" bestFit="1" customWidth="1"/>
    <col min="14090" max="14090" width="15" style="9" bestFit="1" customWidth="1"/>
    <col min="14091" max="14337" width="8.7109375" style="9"/>
    <col min="14338" max="14338" width="21.5703125" style="9" customWidth="1"/>
    <col min="14339" max="14339" width="63" style="9" customWidth="1"/>
    <col min="14340" max="14340" width="8.7109375" style="9"/>
    <col min="14341" max="14341" width="10.5703125" style="9" customWidth="1"/>
    <col min="14342" max="14342" width="13.85546875" style="9" customWidth="1"/>
    <col min="14343" max="14343" width="15" style="9" bestFit="1" customWidth="1"/>
    <col min="14344" max="14344" width="8.7109375" style="9"/>
    <col min="14345" max="14345" width="11.140625" style="9" bestFit="1" customWidth="1"/>
    <col min="14346" max="14346" width="15" style="9" bestFit="1" customWidth="1"/>
    <col min="14347" max="14593" width="8.7109375" style="9"/>
    <col min="14594" max="14594" width="21.5703125" style="9" customWidth="1"/>
    <col min="14595" max="14595" width="63" style="9" customWidth="1"/>
    <col min="14596" max="14596" width="8.7109375" style="9"/>
    <col min="14597" max="14597" width="10.5703125" style="9" customWidth="1"/>
    <col min="14598" max="14598" width="13.85546875" style="9" customWidth="1"/>
    <col min="14599" max="14599" width="15" style="9" bestFit="1" customWidth="1"/>
    <col min="14600" max="14600" width="8.7109375" style="9"/>
    <col min="14601" max="14601" width="11.140625" style="9" bestFit="1" customWidth="1"/>
    <col min="14602" max="14602" width="15" style="9" bestFit="1" customWidth="1"/>
    <col min="14603" max="14849" width="8.7109375" style="9"/>
    <col min="14850" max="14850" width="21.5703125" style="9" customWidth="1"/>
    <col min="14851" max="14851" width="63" style="9" customWidth="1"/>
    <col min="14852" max="14852" width="8.7109375" style="9"/>
    <col min="14853" max="14853" width="10.5703125" style="9" customWidth="1"/>
    <col min="14854" max="14854" width="13.85546875" style="9" customWidth="1"/>
    <col min="14855" max="14855" width="15" style="9" bestFit="1" customWidth="1"/>
    <col min="14856" max="14856" width="8.7109375" style="9"/>
    <col min="14857" max="14857" width="11.140625" style="9" bestFit="1" customWidth="1"/>
    <col min="14858" max="14858" width="15" style="9" bestFit="1" customWidth="1"/>
    <col min="14859" max="15105" width="8.7109375" style="9"/>
    <col min="15106" max="15106" width="21.5703125" style="9" customWidth="1"/>
    <col min="15107" max="15107" width="63" style="9" customWidth="1"/>
    <col min="15108" max="15108" width="8.7109375" style="9"/>
    <col min="15109" max="15109" width="10.5703125" style="9" customWidth="1"/>
    <col min="15110" max="15110" width="13.85546875" style="9" customWidth="1"/>
    <col min="15111" max="15111" width="15" style="9" bestFit="1" customWidth="1"/>
    <col min="15112" max="15112" width="8.7109375" style="9"/>
    <col min="15113" max="15113" width="11.140625" style="9" bestFit="1" customWidth="1"/>
    <col min="15114" max="15114" width="15" style="9" bestFit="1" customWidth="1"/>
    <col min="15115" max="15361" width="8.7109375" style="9"/>
    <col min="15362" max="15362" width="21.5703125" style="9" customWidth="1"/>
    <col min="15363" max="15363" width="63" style="9" customWidth="1"/>
    <col min="15364" max="15364" width="8.7109375" style="9"/>
    <col min="15365" max="15365" width="10.5703125" style="9" customWidth="1"/>
    <col min="15366" max="15366" width="13.85546875" style="9" customWidth="1"/>
    <col min="15367" max="15367" width="15" style="9" bestFit="1" customWidth="1"/>
    <col min="15368" max="15368" width="8.7109375" style="9"/>
    <col min="15369" max="15369" width="11.140625" style="9" bestFit="1" customWidth="1"/>
    <col min="15370" max="15370" width="15" style="9" bestFit="1" customWidth="1"/>
    <col min="15371" max="15617" width="8.7109375" style="9"/>
    <col min="15618" max="15618" width="21.5703125" style="9" customWidth="1"/>
    <col min="15619" max="15619" width="63" style="9" customWidth="1"/>
    <col min="15620" max="15620" width="8.7109375" style="9"/>
    <col min="15621" max="15621" width="10.5703125" style="9" customWidth="1"/>
    <col min="15622" max="15622" width="13.85546875" style="9" customWidth="1"/>
    <col min="15623" max="15623" width="15" style="9" bestFit="1" customWidth="1"/>
    <col min="15624" max="15624" width="8.7109375" style="9"/>
    <col min="15625" max="15625" width="11.140625" style="9" bestFit="1" customWidth="1"/>
    <col min="15626" max="15626" width="15" style="9" bestFit="1" customWidth="1"/>
    <col min="15627" max="15873" width="8.7109375" style="9"/>
    <col min="15874" max="15874" width="21.5703125" style="9" customWidth="1"/>
    <col min="15875" max="15875" width="63" style="9" customWidth="1"/>
    <col min="15876" max="15876" width="8.7109375" style="9"/>
    <col min="15877" max="15877" width="10.5703125" style="9" customWidth="1"/>
    <col min="15878" max="15878" width="13.85546875" style="9" customWidth="1"/>
    <col min="15879" max="15879" width="15" style="9" bestFit="1" customWidth="1"/>
    <col min="15880" max="15880" width="8.7109375" style="9"/>
    <col min="15881" max="15881" width="11.140625" style="9" bestFit="1" customWidth="1"/>
    <col min="15882" max="15882" width="15" style="9" bestFit="1" customWidth="1"/>
    <col min="15883" max="16129" width="8.7109375" style="9"/>
    <col min="16130" max="16130" width="21.5703125" style="9" customWidth="1"/>
    <col min="16131" max="16131" width="63" style="9" customWidth="1"/>
    <col min="16132" max="16132" width="8.7109375" style="9"/>
    <col min="16133" max="16133" width="10.5703125" style="9" customWidth="1"/>
    <col min="16134" max="16134" width="13.85546875" style="9" customWidth="1"/>
    <col min="16135" max="16135" width="15" style="9" bestFit="1" customWidth="1"/>
    <col min="16136" max="16136" width="8.7109375" style="9"/>
    <col min="16137" max="16137" width="11.140625" style="9" bestFit="1" customWidth="1"/>
    <col min="16138" max="16138" width="15" style="9" bestFit="1" customWidth="1"/>
    <col min="16139" max="16384" width="8.7109375" style="9"/>
  </cols>
  <sheetData>
    <row r="1" spans="1:7" ht="18.75" customHeight="1" thickBot="1" x14ac:dyDescent="0.3">
      <c r="A1" s="185" t="s">
        <v>68</v>
      </c>
      <c r="B1" s="186"/>
      <c r="C1" s="186"/>
      <c r="D1" s="186"/>
      <c r="E1" s="186"/>
      <c r="F1" s="186"/>
      <c r="G1" s="187"/>
    </row>
    <row r="2" spans="1:7" ht="15.75" thickBot="1" x14ac:dyDescent="0.3">
      <c r="A2" s="183" t="s">
        <v>5</v>
      </c>
      <c r="B2" s="184"/>
      <c r="C2" s="188" t="s">
        <v>69</v>
      </c>
      <c r="D2" s="188"/>
      <c r="E2" s="188"/>
      <c r="F2" s="37"/>
      <c r="G2" s="38"/>
    </row>
    <row r="3" spans="1:7" ht="15" customHeight="1" thickBot="1" x14ac:dyDescent="0.3">
      <c r="A3" s="183" t="s">
        <v>0</v>
      </c>
      <c r="B3" s="184"/>
      <c r="C3" s="189" t="s">
        <v>70</v>
      </c>
      <c r="D3" s="190"/>
      <c r="E3" s="190"/>
      <c r="F3" s="39"/>
      <c r="G3" s="40"/>
    </row>
    <row r="4" spans="1:7" ht="15.75" thickBot="1" x14ac:dyDescent="0.3">
      <c r="A4" s="181" t="s">
        <v>6</v>
      </c>
      <c r="B4" s="182"/>
      <c r="C4" s="10" t="s">
        <v>22</v>
      </c>
      <c r="D4" s="191" t="s">
        <v>7</v>
      </c>
      <c r="E4" s="191"/>
      <c r="F4" s="192" t="s">
        <v>34</v>
      </c>
      <c r="G4" s="193"/>
    </row>
    <row r="5" spans="1:7" ht="27" customHeight="1" thickBot="1" x14ac:dyDescent="0.3">
      <c r="A5" s="179" t="s">
        <v>3</v>
      </c>
      <c r="B5" s="180"/>
      <c r="C5" s="36">
        <f>SUM(G10:G11)</f>
        <v>0</v>
      </c>
      <c r="D5" s="194" t="s">
        <v>36</v>
      </c>
      <c r="E5" s="194"/>
      <c r="F5" s="192" t="s">
        <v>37</v>
      </c>
      <c r="G5" s="193"/>
    </row>
    <row r="6" spans="1:7" ht="15.75" customHeight="1" thickBot="1" x14ac:dyDescent="0.3">
      <c r="A6" s="179" t="s">
        <v>21</v>
      </c>
      <c r="B6" s="180"/>
      <c r="C6" s="35">
        <f>C5*0.21</f>
        <v>0</v>
      </c>
      <c r="D6" s="194" t="s">
        <v>16</v>
      </c>
      <c r="E6" s="194"/>
      <c r="F6" s="191" t="s">
        <v>32</v>
      </c>
      <c r="G6" s="198"/>
    </row>
    <row r="7" spans="1:7" ht="18.75" customHeight="1" thickBot="1" x14ac:dyDescent="0.3">
      <c r="A7" s="179" t="s">
        <v>2</v>
      </c>
      <c r="B7" s="180"/>
      <c r="C7" s="34">
        <f>C5+C6</f>
        <v>0</v>
      </c>
      <c r="D7" s="199" t="s">
        <v>15</v>
      </c>
      <c r="E7" s="199"/>
      <c r="F7" s="200" t="s">
        <v>71</v>
      </c>
      <c r="G7" s="201"/>
    </row>
    <row r="8" spans="1:7" ht="15.75" thickBot="1" x14ac:dyDescent="0.3">
      <c r="A8" s="27" t="s">
        <v>18</v>
      </c>
      <c r="B8" s="28" t="s">
        <v>19</v>
      </c>
      <c r="C8" s="29" t="s">
        <v>20</v>
      </c>
      <c r="D8" s="30" t="s">
        <v>9</v>
      </c>
      <c r="E8" s="31" t="s">
        <v>8</v>
      </c>
      <c r="F8" s="32" t="s">
        <v>10</v>
      </c>
      <c r="G8" s="33" t="s">
        <v>11</v>
      </c>
    </row>
    <row r="9" spans="1:7" ht="21" thickBot="1" x14ac:dyDescent="0.35">
      <c r="A9" s="195"/>
      <c r="B9" s="196"/>
      <c r="C9" s="196"/>
      <c r="D9" s="196"/>
      <c r="E9" s="196"/>
      <c r="F9" s="196"/>
      <c r="G9" s="197"/>
    </row>
    <row r="10" spans="1:7" ht="15.75" customHeight="1" thickBot="1" x14ac:dyDescent="0.3">
      <c r="A10" s="42">
        <v>1</v>
      </c>
      <c r="B10" s="43"/>
      <c r="C10" s="54" t="str">
        <f>'Tech místnost'!A9</f>
        <v>Vytápění - Technická místnost</v>
      </c>
      <c r="D10" s="44" t="s">
        <v>4</v>
      </c>
      <c r="E10" s="43" t="s">
        <v>27</v>
      </c>
      <c r="F10" s="45">
        <f>'Tech místnost'!C5</f>
        <v>0</v>
      </c>
      <c r="G10" s="46">
        <f>F10*E10</f>
        <v>0</v>
      </c>
    </row>
    <row r="11" spans="1:7" ht="15.75" thickBot="1" x14ac:dyDescent="0.3">
      <c r="A11" s="111">
        <v>2</v>
      </c>
      <c r="B11" s="91"/>
      <c r="C11" s="112" t="str">
        <f>'Otopné plochy'!A9</f>
        <v>Otopné plochy</v>
      </c>
      <c r="D11" s="113" t="s">
        <v>4</v>
      </c>
      <c r="E11" s="91" t="s">
        <v>27</v>
      </c>
      <c r="F11" s="93">
        <f>'Otopné plochy'!C5</f>
        <v>0</v>
      </c>
      <c r="G11" s="114">
        <f>F11*E11</f>
        <v>0</v>
      </c>
    </row>
    <row r="12" spans="1:7" ht="15.75" thickBot="1" x14ac:dyDescent="0.3">
      <c r="A12" s="111">
        <v>3</v>
      </c>
      <c r="B12" s="91"/>
      <c r="C12" s="112" t="str">
        <f>Demontáže!A9</f>
        <v>Demontáže</v>
      </c>
      <c r="D12" s="113" t="s">
        <v>4</v>
      </c>
      <c r="E12" s="91" t="s">
        <v>27</v>
      </c>
      <c r="F12" s="93">
        <f>Demontáže!C7</f>
        <v>0</v>
      </c>
      <c r="G12" s="114">
        <f>Demontáže!C7</f>
        <v>0</v>
      </c>
    </row>
    <row r="13" spans="1:7" ht="15" customHeight="1" thickBot="1" x14ac:dyDescent="0.3"/>
    <row r="14" spans="1:7" ht="37.5" customHeight="1" x14ac:dyDescent="0.25">
      <c r="A14" s="202" t="s">
        <v>67</v>
      </c>
      <c r="B14" s="203"/>
      <c r="C14" s="203"/>
      <c r="D14" s="203"/>
      <c r="E14" s="203"/>
      <c r="F14" s="203"/>
      <c r="G14" s="204"/>
    </row>
    <row r="15" spans="1:7" ht="15.75" thickBot="1" x14ac:dyDescent="0.3">
      <c r="A15" s="205"/>
      <c r="B15" s="206"/>
      <c r="C15" s="206"/>
      <c r="D15" s="206"/>
      <c r="E15" s="206"/>
      <c r="F15" s="206"/>
      <c r="G15" s="207"/>
    </row>
  </sheetData>
  <sheetProtection selectLockedCells="1" selectUnlockedCells="1"/>
  <mergeCells count="19">
    <mergeCell ref="A14:G15"/>
    <mergeCell ref="A9:G9"/>
    <mergeCell ref="D6:E6"/>
    <mergeCell ref="F6:G6"/>
    <mergeCell ref="D7:E7"/>
    <mergeCell ref="F7:G7"/>
    <mergeCell ref="A7:B7"/>
    <mergeCell ref="A6:B6"/>
    <mergeCell ref="A5:B5"/>
    <mergeCell ref="A4:B4"/>
    <mergeCell ref="A3:B3"/>
    <mergeCell ref="A2:B2"/>
    <mergeCell ref="A1:G1"/>
    <mergeCell ref="C2:E2"/>
    <mergeCell ref="C3:E3"/>
    <mergeCell ref="D4:E4"/>
    <mergeCell ref="F4:G4"/>
    <mergeCell ref="D5:E5"/>
    <mergeCell ref="F5:G5"/>
  </mergeCells>
  <phoneticPr fontId="37" type="noConversion"/>
  <printOptions horizontalCentered="1"/>
  <pageMargins left="0.25" right="0.25" top="0.75" bottom="0.75" header="0.3" footer="0.3"/>
  <pageSetup paperSize="9" scale="74" firstPageNumber="0" orientation="portrait" r:id="rId1"/>
  <headerFooter alignWithMargins="0">
    <oddFooter>&amp;C&amp;"Calibri,Běžné"&amp;11Stránka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9C792-FDBF-486A-9D93-2F2F2C32620A}">
  <dimension ref="A1:A16"/>
  <sheetViews>
    <sheetView view="pageBreakPreview" zoomScale="60" zoomScaleNormal="100" workbookViewId="0">
      <selection activeCell="H26" sqref="H26"/>
    </sheetView>
  </sheetViews>
  <sheetFormatPr defaultRowHeight="15" x14ac:dyDescent="0.25"/>
  <sheetData>
    <row r="1" spans="1:1" x14ac:dyDescent="0.25">
      <c r="A1" t="s">
        <v>50</v>
      </c>
    </row>
    <row r="2" spans="1:1" x14ac:dyDescent="0.25">
      <c r="A2" t="s">
        <v>51</v>
      </c>
    </row>
    <row r="3" spans="1:1" x14ac:dyDescent="0.25">
      <c r="A3" t="s">
        <v>52</v>
      </c>
    </row>
    <row r="4" spans="1:1" x14ac:dyDescent="0.25">
      <c r="A4" t="s">
        <v>53</v>
      </c>
    </row>
    <row r="5" spans="1:1" x14ac:dyDescent="0.25">
      <c r="A5" t="s">
        <v>54</v>
      </c>
    </row>
    <row r="6" spans="1:1" x14ac:dyDescent="0.25">
      <c r="A6" t="s">
        <v>55</v>
      </c>
    </row>
    <row r="7" spans="1:1" x14ac:dyDescent="0.25">
      <c r="A7" t="s">
        <v>56</v>
      </c>
    </row>
    <row r="8" spans="1:1" x14ac:dyDescent="0.25">
      <c r="A8" t="s">
        <v>57</v>
      </c>
    </row>
    <row r="9" spans="1:1" x14ac:dyDescent="0.25">
      <c r="A9" t="s">
        <v>58</v>
      </c>
    </row>
    <row r="10" spans="1:1" x14ac:dyDescent="0.25">
      <c r="A10" t="s">
        <v>59</v>
      </c>
    </row>
    <row r="12" spans="1:1" x14ac:dyDescent="0.25">
      <c r="A12" t="s">
        <v>60</v>
      </c>
    </row>
    <row r="13" spans="1:1" x14ac:dyDescent="0.25">
      <c r="A13" t="s">
        <v>61</v>
      </c>
    </row>
    <row r="14" spans="1:1" x14ac:dyDescent="0.25">
      <c r="A14" t="s">
        <v>62</v>
      </c>
    </row>
    <row r="15" spans="1:1" x14ac:dyDescent="0.25">
      <c r="A15" t="s">
        <v>63</v>
      </c>
    </row>
    <row r="16" spans="1:1" x14ac:dyDescent="0.25">
      <c r="A16" t="s">
        <v>59</v>
      </c>
    </row>
  </sheetData>
  <pageMargins left="0.7" right="0.7" top="0.78740157499999996" bottom="0.78740157499999996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82"/>
  <sheetViews>
    <sheetView view="pageBreakPreview" zoomScale="60" zoomScaleNormal="85" workbookViewId="0">
      <selection activeCell="F14" sqref="F14:G80"/>
    </sheetView>
  </sheetViews>
  <sheetFormatPr defaultRowHeight="15" x14ac:dyDescent="0.25"/>
  <cols>
    <col min="2" max="2" width="16" customWidth="1"/>
    <col min="3" max="3" width="65.7109375" customWidth="1"/>
    <col min="4" max="4" width="10.5703125" style="4" bestFit="1" customWidth="1"/>
    <col min="5" max="5" width="10.5703125" customWidth="1"/>
    <col min="6" max="6" width="14.42578125" style="126" customWidth="1"/>
    <col min="7" max="7" width="18.42578125" customWidth="1"/>
    <col min="8" max="8" width="12.42578125" bestFit="1" customWidth="1"/>
  </cols>
  <sheetData>
    <row r="1" spans="1:7" ht="18.75" customHeight="1" thickBot="1" x14ac:dyDescent="0.3">
      <c r="A1" s="208" t="s">
        <v>66</v>
      </c>
      <c r="B1" s="209"/>
      <c r="C1" s="209"/>
      <c r="D1" s="209"/>
      <c r="E1" s="209"/>
      <c r="F1" s="209"/>
      <c r="G1" s="210"/>
    </row>
    <row r="2" spans="1:7" ht="15.75" thickBot="1" x14ac:dyDescent="0.3">
      <c r="A2" s="211" t="s">
        <v>5</v>
      </c>
      <c r="B2" s="212"/>
      <c r="C2" s="221" t="str">
        <f>Titul!C2</f>
        <v>Frýdek-Místek - 2. ZŠ Jana Čapka - Tělocvična</v>
      </c>
      <c r="D2" s="222"/>
      <c r="E2" s="222"/>
      <c r="F2" s="222"/>
      <c r="G2" s="223"/>
    </row>
    <row r="3" spans="1:7" ht="15.75" thickBot="1" x14ac:dyDescent="0.3">
      <c r="A3" s="211" t="s">
        <v>0</v>
      </c>
      <c r="B3" s="212"/>
      <c r="C3" s="224" t="str">
        <f>Titul!C3</f>
        <v>Statutární město Frýdek-Místek, Radniční 1148. 738 01 Frýdek-Místek</v>
      </c>
      <c r="D3" s="222"/>
      <c r="E3" s="222"/>
      <c r="F3" s="222"/>
      <c r="G3" s="223"/>
    </row>
    <row r="4" spans="1:7" ht="15.75" thickBot="1" x14ac:dyDescent="0.3">
      <c r="A4" s="213" t="s">
        <v>6</v>
      </c>
      <c r="B4" s="214"/>
      <c r="C4" s="1" t="str">
        <f>Titul!C4</f>
        <v>Energy Benefit Centre a.s. , Křenova 438/3, Praha 6</v>
      </c>
      <c r="D4" s="217" t="s">
        <v>7</v>
      </c>
      <c r="E4" s="218"/>
      <c r="F4" s="192" t="s">
        <v>34</v>
      </c>
      <c r="G4" s="193"/>
    </row>
    <row r="5" spans="1:7" ht="31.5" customHeight="1" thickBot="1" x14ac:dyDescent="0.3">
      <c r="A5" s="215" t="s">
        <v>3</v>
      </c>
      <c r="B5" s="216"/>
      <c r="C5" s="2">
        <f>SUM(G10:G80)</f>
        <v>0</v>
      </c>
      <c r="D5" s="219"/>
      <c r="E5" s="220"/>
      <c r="F5" s="192"/>
      <c r="G5" s="193"/>
    </row>
    <row r="6" spans="1:7" ht="15.75" thickBot="1" x14ac:dyDescent="0.3">
      <c r="A6" s="215" t="s">
        <v>21</v>
      </c>
      <c r="B6" s="216"/>
      <c r="C6" s="3">
        <f>C5*0.21</f>
        <v>0</v>
      </c>
      <c r="D6" s="228" t="s">
        <v>16</v>
      </c>
      <c r="E6" s="230"/>
      <c r="F6" s="191" t="s">
        <v>32</v>
      </c>
      <c r="G6" s="198"/>
    </row>
    <row r="7" spans="1:7" ht="18.75" thickBot="1" x14ac:dyDescent="0.3">
      <c r="A7" s="215" t="s">
        <v>2</v>
      </c>
      <c r="B7" s="216"/>
      <c r="C7" s="2">
        <f>C5+C6</f>
        <v>0</v>
      </c>
      <c r="D7" s="228" t="s">
        <v>15</v>
      </c>
      <c r="E7" s="229"/>
      <c r="F7" s="200" t="s">
        <v>65</v>
      </c>
      <c r="G7" s="201"/>
    </row>
    <row r="8" spans="1:7" ht="15.75" thickBot="1" x14ac:dyDescent="0.3">
      <c r="A8" s="8" t="s">
        <v>18</v>
      </c>
      <c r="B8" s="22" t="s">
        <v>19</v>
      </c>
      <c r="C8" s="23" t="s">
        <v>20</v>
      </c>
      <c r="D8" s="24" t="s">
        <v>9</v>
      </c>
      <c r="E8" s="25" t="s">
        <v>8</v>
      </c>
      <c r="F8" s="117" t="s">
        <v>10</v>
      </c>
      <c r="G8" s="24" t="s">
        <v>11</v>
      </c>
    </row>
    <row r="9" spans="1:7" s="5" customFormat="1" ht="21.75" thickBot="1" x14ac:dyDescent="0.4">
      <c r="A9" s="225" t="s">
        <v>84</v>
      </c>
      <c r="B9" s="226"/>
      <c r="C9" s="226"/>
      <c r="D9" s="226"/>
      <c r="E9" s="226"/>
      <c r="F9" s="226"/>
      <c r="G9" s="227"/>
    </row>
    <row r="10" spans="1:7" ht="27" thickBot="1" x14ac:dyDescent="0.45">
      <c r="A10" s="16"/>
      <c r="B10" s="17"/>
      <c r="C10" s="47"/>
      <c r="D10" s="48"/>
      <c r="E10" s="47"/>
      <c r="F10" s="118"/>
      <c r="G10" s="19"/>
    </row>
    <row r="11" spans="1:7" ht="18" thickBot="1" x14ac:dyDescent="0.35">
      <c r="A11" s="16"/>
      <c r="B11" s="17"/>
      <c r="C11" s="20" t="s">
        <v>23</v>
      </c>
      <c r="D11" s="49"/>
      <c r="E11" s="51"/>
      <c r="F11" s="119"/>
      <c r="G11" s="19"/>
    </row>
    <row r="12" spans="1:7" s="78" customFormat="1" ht="18" thickBot="1" x14ac:dyDescent="0.3">
      <c r="A12" s="74"/>
      <c r="B12" s="75"/>
      <c r="C12" s="95" t="s">
        <v>39</v>
      </c>
      <c r="D12" s="76"/>
      <c r="E12" s="76"/>
      <c r="F12" s="120"/>
      <c r="G12" s="77"/>
    </row>
    <row r="13" spans="1:7" x14ac:dyDescent="0.25">
      <c r="A13" s="57"/>
      <c r="B13" s="58"/>
      <c r="C13" s="64"/>
      <c r="D13" s="13"/>
      <c r="E13" s="79"/>
      <c r="F13" s="109"/>
      <c r="G13" s="6"/>
    </row>
    <row r="14" spans="1:7" x14ac:dyDescent="0.25">
      <c r="A14" s="57"/>
      <c r="B14" s="58"/>
      <c r="C14" s="64" t="s">
        <v>83</v>
      </c>
      <c r="D14" s="13"/>
      <c r="E14" s="79"/>
      <c r="F14" s="109"/>
      <c r="G14" s="6"/>
    </row>
    <row r="15" spans="1:7" x14ac:dyDescent="0.25">
      <c r="A15" s="57"/>
      <c r="B15" s="58"/>
      <c r="C15" s="64" t="s">
        <v>80</v>
      </c>
      <c r="D15" s="13" t="s">
        <v>1</v>
      </c>
      <c r="E15" s="79">
        <v>8</v>
      </c>
      <c r="F15" s="109"/>
      <c r="G15" s="6"/>
    </row>
    <row r="16" spans="1:7" x14ac:dyDescent="0.25">
      <c r="A16" s="57"/>
      <c r="B16" s="58"/>
      <c r="C16" s="64" t="s">
        <v>81</v>
      </c>
      <c r="D16" s="13" t="s">
        <v>1</v>
      </c>
      <c r="E16" s="79">
        <v>8</v>
      </c>
      <c r="F16" s="109"/>
      <c r="G16" s="6"/>
    </row>
    <row r="17" spans="1:7" x14ac:dyDescent="0.25">
      <c r="A17" s="57"/>
      <c r="B17" s="58"/>
      <c r="C17" s="64" t="s">
        <v>82</v>
      </c>
      <c r="D17" s="13" t="s">
        <v>1</v>
      </c>
      <c r="E17" s="79">
        <v>12</v>
      </c>
      <c r="F17" s="109"/>
      <c r="G17" s="6"/>
    </row>
    <row r="18" spans="1:7" x14ac:dyDescent="0.25">
      <c r="A18" s="57"/>
      <c r="B18" s="58"/>
      <c r="C18" s="64"/>
      <c r="D18" s="13"/>
      <c r="E18" s="79"/>
      <c r="F18" s="109"/>
      <c r="G18" s="6"/>
    </row>
    <row r="19" spans="1:7" x14ac:dyDescent="0.25">
      <c r="A19" s="57"/>
      <c r="B19" s="58"/>
      <c r="C19" s="64" t="s">
        <v>85</v>
      </c>
      <c r="D19" s="13"/>
      <c r="E19" s="79"/>
      <c r="F19" s="109"/>
      <c r="G19" s="6"/>
    </row>
    <row r="20" spans="1:7" x14ac:dyDescent="0.25">
      <c r="A20" s="57"/>
      <c r="B20" s="58"/>
      <c r="C20" s="64" t="s">
        <v>80</v>
      </c>
      <c r="D20" s="13" t="s">
        <v>1</v>
      </c>
      <c r="E20" s="79">
        <v>2</v>
      </c>
      <c r="F20" s="109"/>
      <c r="G20" s="6"/>
    </row>
    <row r="21" spans="1:7" x14ac:dyDescent="0.25">
      <c r="A21" s="57"/>
      <c r="B21" s="58"/>
      <c r="C21" s="64" t="s">
        <v>81</v>
      </c>
      <c r="D21" s="13" t="s">
        <v>1</v>
      </c>
      <c r="E21" s="79">
        <v>2</v>
      </c>
      <c r="F21" s="109"/>
      <c r="G21" s="6"/>
    </row>
    <row r="22" spans="1:7" x14ac:dyDescent="0.25">
      <c r="A22" s="57"/>
      <c r="B22" s="58"/>
      <c r="C22" s="64" t="s">
        <v>82</v>
      </c>
      <c r="D22" s="13" t="s">
        <v>1</v>
      </c>
      <c r="E22" s="79">
        <v>2</v>
      </c>
      <c r="F22" s="109"/>
      <c r="G22" s="6"/>
    </row>
    <row r="23" spans="1:7" x14ac:dyDescent="0.25">
      <c r="A23" s="57"/>
      <c r="B23" s="58"/>
      <c r="C23" s="64"/>
      <c r="D23" s="13"/>
      <c r="E23" s="79"/>
      <c r="F23" s="109"/>
      <c r="G23" s="6"/>
    </row>
    <row r="24" spans="1:7" x14ac:dyDescent="0.25">
      <c r="A24" s="57"/>
      <c r="B24" s="58"/>
      <c r="C24" s="64" t="s">
        <v>86</v>
      </c>
      <c r="D24" s="13"/>
      <c r="E24" s="79"/>
      <c r="F24" s="109"/>
      <c r="G24" s="6"/>
    </row>
    <row r="25" spans="1:7" x14ac:dyDescent="0.25">
      <c r="A25" s="57"/>
      <c r="B25" s="58"/>
      <c r="C25" s="64" t="s">
        <v>80</v>
      </c>
      <c r="D25" s="13" t="s">
        <v>1</v>
      </c>
      <c r="E25" s="79">
        <v>2</v>
      </c>
      <c r="F25" s="109"/>
      <c r="G25" s="6"/>
    </row>
    <row r="26" spans="1:7" x14ac:dyDescent="0.25">
      <c r="A26" s="57"/>
      <c r="B26" s="58"/>
      <c r="C26" s="64" t="s">
        <v>81</v>
      </c>
      <c r="D26" s="13" t="s">
        <v>1</v>
      </c>
      <c r="E26" s="79">
        <v>2</v>
      </c>
      <c r="F26" s="109"/>
      <c r="G26" s="6"/>
    </row>
    <row r="27" spans="1:7" x14ac:dyDescent="0.25">
      <c r="A27" s="57"/>
      <c r="B27" s="58"/>
      <c r="C27" s="64" t="s">
        <v>82</v>
      </c>
      <c r="D27" s="13" t="s">
        <v>1</v>
      </c>
      <c r="E27" s="79">
        <v>2</v>
      </c>
      <c r="F27" s="109"/>
      <c r="G27" s="6"/>
    </row>
    <row r="28" spans="1:7" x14ac:dyDescent="0.25">
      <c r="A28" s="57"/>
      <c r="B28" s="58"/>
      <c r="C28" s="64"/>
      <c r="D28" s="13"/>
      <c r="E28" s="79"/>
      <c r="F28" s="109"/>
      <c r="G28" s="6"/>
    </row>
    <row r="29" spans="1:7" x14ac:dyDescent="0.25">
      <c r="A29" s="57"/>
      <c r="B29" s="58"/>
      <c r="C29" s="64" t="s">
        <v>88</v>
      </c>
      <c r="D29" s="13" t="s">
        <v>1</v>
      </c>
      <c r="E29" s="79">
        <v>12</v>
      </c>
      <c r="F29" s="109"/>
      <c r="G29" s="6"/>
    </row>
    <row r="30" spans="1:7" x14ac:dyDescent="0.25">
      <c r="A30" s="57"/>
      <c r="B30" s="58"/>
      <c r="C30" s="64" t="s">
        <v>87</v>
      </c>
      <c r="D30" s="13" t="s">
        <v>1</v>
      </c>
      <c r="E30" s="79">
        <v>12</v>
      </c>
      <c r="F30" s="109"/>
      <c r="G30" s="6"/>
    </row>
    <row r="31" spans="1:7" x14ac:dyDescent="0.25">
      <c r="A31" s="57"/>
      <c r="B31" s="58"/>
      <c r="C31" s="64" t="s">
        <v>33</v>
      </c>
      <c r="D31" s="13" t="s">
        <v>1</v>
      </c>
      <c r="E31" s="79">
        <v>12</v>
      </c>
      <c r="F31" s="109"/>
      <c r="G31" s="6"/>
    </row>
    <row r="32" spans="1:7" x14ac:dyDescent="0.25">
      <c r="A32" s="57"/>
      <c r="B32" s="58"/>
      <c r="C32" s="64" t="s">
        <v>110</v>
      </c>
      <c r="D32" s="13" t="s">
        <v>1</v>
      </c>
      <c r="E32" s="79">
        <v>6</v>
      </c>
      <c r="F32" s="109"/>
      <c r="G32" s="6"/>
    </row>
    <row r="33" spans="1:9" x14ac:dyDescent="0.25">
      <c r="A33" s="57"/>
      <c r="B33" s="58"/>
      <c r="C33" s="64"/>
      <c r="D33" s="13"/>
      <c r="E33" s="79"/>
      <c r="F33" s="109"/>
      <c r="G33" s="6"/>
    </row>
    <row r="34" spans="1:9" x14ac:dyDescent="0.25">
      <c r="A34" s="57"/>
      <c r="B34" s="58"/>
      <c r="C34" s="64"/>
      <c r="D34" s="13"/>
      <c r="E34" s="79"/>
      <c r="F34" s="109"/>
      <c r="G34" s="6"/>
    </row>
    <row r="35" spans="1:9" x14ac:dyDescent="0.25">
      <c r="A35" s="57"/>
      <c r="B35" s="58"/>
      <c r="C35" s="131" t="s">
        <v>129</v>
      </c>
      <c r="D35" s="136"/>
      <c r="E35" s="79"/>
      <c r="F35" s="109"/>
      <c r="G35" s="6"/>
    </row>
    <row r="36" spans="1:9" x14ac:dyDescent="0.25">
      <c r="A36" s="57"/>
      <c r="B36" s="58"/>
      <c r="C36" s="64" t="s">
        <v>135</v>
      </c>
      <c r="D36" s="137" t="s">
        <v>31</v>
      </c>
      <c r="E36" s="79">
        <f>58+24</f>
        <v>82</v>
      </c>
      <c r="F36" s="109"/>
      <c r="G36" s="6"/>
    </row>
    <row r="37" spans="1:9" x14ac:dyDescent="0.25">
      <c r="A37" s="57"/>
      <c r="B37" s="58"/>
      <c r="C37" s="64" t="s">
        <v>145</v>
      </c>
      <c r="D37" s="137" t="s">
        <v>31</v>
      </c>
      <c r="E37" s="79">
        <f>80+12</f>
        <v>92</v>
      </c>
      <c r="F37" s="109"/>
      <c r="G37" s="6"/>
    </row>
    <row r="38" spans="1:9" ht="14.25" customHeight="1" x14ac:dyDescent="0.25">
      <c r="A38" s="57"/>
      <c r="B38" s="58"/>
      <c r="C38" s="64" t="s">
        <v>112</v>
      </c>
      <c r="D38" s="13" t="s">
        <v>31</v>
      </c>
      <c r="E38" s="79">
        <f>65*1.15</f>
        <v>74.75</v>
      </c>
      <c r="F38" s="109"/>
      <c r="G38" s="6"/>
    </row>
    <row r="39" spans="1:9" x14ac:dyDescent="0.25">
      <c r="A39" s="57"/>
      <c r="B39" s="58"/>
      <c r="C39" s="64" t="s">
        <v>130</v>
      </c>
      <c r="D39" s="13" t="s">
        <v>31</v>
      </c>
      <c r="E39" s="79">
        <f>61*1.15</f>
        <v>70.149999999999991</v>
      </c>
      <c r="F39" s="109"/>
      <c r="G39" s="6"/>
    </row>
    <row r="40" spans="1:9" x14ac:dyDescent="0.25">
      <c r="A40" s="57"/>
      <c r="B40" s="58"/>
      <c r="C40" s="64" t="s">
        <v>113</v>
      </c>
      <c r="D40" s="13" t="s">
        <v>31</v>
      </c>
      <c r="E40" s="79">
        <f>22*1.15</f>
        <v>25.299999999999997</v>
      </c>
      <c r="F40" s="109"/>
      <c r="G40" s="6"/>
    </row>
    <row r="41" spans="1:9" x14ac:dyDescent="0.25">
      <c r="A41" s="57"/>
      <c r="B41" s="58"/>
      <c r="C41" s="64" t="s">
        <v>114</v>
      </c>
      <c r="D41" s="13" t="s">
        <v>31</v>
      </c>
      <c r="E41" s="79">
        <f>6*1.15</f>
        <v>6.8999999999999995</v>
      </c>
      <c r="F41" s="109"/>
      <c r="G41" s="6"/>
    </row>
    <row r="42" spans="1:9" x14ac:dyDescent="0.25">
      <c r="A42" s="86"/>
      <c r="B42" s="70"/>
      <c r="C42" s="96"/>
      <c r="D42" s="97"/>
      <c r="E42" s="98"/>
      <c r="F42" s="121"/>
      <c r="G42" s="100"/>
    </row>
    <row r="43" spans="1:9" ht="30" x14ac:dyDescent="0.25">
      <c r="A43" s="86"/>
      <c r="B43" s="70"/>
      <c r="C43" s="132" t="s">
        <v>128</v>
      </c>
      <c r="D43" s="97"/>
      <c r="E43" s="98"/>
      <c r="F43" s="121"/>
      <c r="G43" s="100"/>
    </row>
    <row r="44" spans="1:9" x14ac:dyDescent="0.25">
      <c r="A44" s="86"/>
      <c r="B44" s="70"/>
      <c r="C44" s="96" t="s">
        <v>122</v>
      </c>
      <c r="D44" s="97" t="s">
        <v>31</v>
      </c>
      <c r="E44" s="98">
        <v>110</v>
      </c>
      <c r="F44" s="98"/>
      <c r="G44" s="100"/>
      <c r="I44" s="134"/>
    </row>
    <row r="45" spans="1:9" x14ac:dyDescent="0.25">
      <c r="A45" s="86"/>
      <c r="B45" s="70"/>
      <c r="C45" s="96" t="s">
        <v>123</v>
      </c>
      <c r="D45" s="97" t="s">
        <v>31</v>
      </c>
      <c r="E45" s="98">
        <f>66.7+25</f>
        <v>91.7</v>
      </c>
      <c r="F45" s="98"/>
      <c r="G45" s="100"/>
      <c r="I45" s="134"/>
    </row>
    <row r="46" spans="1:9" x14ac:dyDescent="0.25">
      <c r="A46" s="86"/>
      <c r="B46" s="70"/>
      <c r="C46" s="96" t="s">
        <v>124</v>
      </c>
      <c r="D46" s="97" t="s">
        <v>31</v>
      </c>
      <c r="E46" s="98">
        <v>51</v>
      </c>
      <c r="F46" s="98"/>
      <c r="G46" s="100"/>
      <c r="I46" s="134"/>
    </row>
    <row r="47" spans="1:9" x14ac:dyDescent="0.25">
      <c r="A47" s="86"/>
      <c r="B47" s="70"/>
      <c r="C47" s="96" t="s">
        <v>125</v>
      </c>
      <c r="D47" s="97" t="s">
        <v>31</v>
      </c>
      <c r="E47" s="98">
        <v>71.8</v>
      </c>
      <c r="F47" s="98"/>
      <c r="G47" s="100"/>
      <c r="I47" s="134"/>
    </row>
    <row r="48" spans="1:9" x14ac:dyDescent="0.25">
      <c r="A48" s="86"/>
      <c r="B48" s="70"/>
      <c r="C48" s="96" t="s">
        <v>126</v>
      </c>
      <c r="D48" s="97" t="s">
        <v>31</v>
      </c>
      <c r="E48" s="98">
        <v>65</v>
      </c>
      <c r="F48" s="98"/>
      <c r="G48" s="100"/>
      <c r="I48" s="134"/>
    </row>
    <row r="49" spans="1:7" ht="15.75" thickBot="1" x14ac:dyDescent="0.3">
      <c r="A49" s="86"/>
      <c r="B49" s="70"/>
      <c r="C49" s="96"/>
      <c r="D49" s="97"/>
      <c r="E49" s="98"/>
      <c r="F49" s="121"/>
      <c r="G49" s="100"/>
    </row>
    <row r="50" spans="1:7" ht="18" thickBot="1" x14ac:dyDescent="0.3">
      <c r="A50" s="59"/>
      <c r="B50" s="60"/>
      <c r="C50" s="95" t="s">
        <v>45</v>
      </c>
      <c r="D50" s="91"/>
      <c r="E50" s="92"/>
      <c r="F50" s="122"/>
      <c r="G50" s="19"/>
    </row>
    <row r="51" spans="1:7" ht="17.25" x14ac:dyDescent="0.25">
      <c r="A51" s="87"/>
      <c r="B51" s="63" t="s">
        <v>104</v>
      </c>
      <c r="C51" s="88" t="s">
        <v>103</v>
      </c>
      <c r="D51" s="14" t="s">
        <v>1</v>
      </c>
      <c r="E51" s="81">
        <v>1</v>
      </c>
      <c r="F51" s="123"/>
      <c r="G51" s="90"/>
    </row>
    <row r="52" spans="1:7" ht="17.25" x14ac:dyDescent="0.25">
      <c r="A52" s="57"/>
      <c r="B52" s="58" t="s">
        <v>105</v>
      </c>
      <c r="C52" s="88" t="s">
        <v>99</v>
      </c>
      <c r="D52" s="13" t="s">
        <v>1</v>
      </c>
      <c r="E52" s="79">
        <v>1</v>
      </c>
      <c r="F52" s="109"/>
      <c r="G52" s="6"/>
    </row>
    <row r="53" spans="1:7" ht="17.25" x14ac:dyDescent="0.25">
      <c r="A53" s="57"/>
      <c r="B53" s="63" t="s">
        <v>106</v>
      </c>
      <c r="C53" s="88" t="s">
        <v>98</v>
      </c>
      <c r="D53" s="13" t="s">
        <v>1</v>
      </c>
      <c r="E53" s="79">
        <v>1</v>
      </c>
      <c r="F53" s="109"/>
      <c r="G53" s="6"/>
    </row>
    <row r="54" spans="1:7" ht="17.25" x14ac:dyDescent="0.25">
      <c r="A54" s="86"/>
      <c r="B54" s="58" t="s">
        <v>107</v>
      </c>
      <c r="C54" s="88" t="s">
        <v>100</v>
      </c>
      <c r="D54" s="13" t="s">
        <v>1</v>
      </c>
      <c r="E54" s="98">
        <v>1</v>
      </c>
      <c r="F54" s="121"/>
      <c r="G54" s="100"/>
    </row>
    <row r="55" spans="1:7" ht="17.25" x14ac:dyDescent="0.25">
      <c r="A55" s="86"/>
      <c r="B55" s="63" t="s">
        <v>108</v>
      </c>
      <c r="C55" s="88" t="s">
        <v>101</v>
      </c>
      <c r="D55" s="13" t="s">
        <v>1</v>
      </c>
      <c r="E55" s="98">
        <v>1</v>
      </c>
      <c r="F55" s="121"/>
      <c r="G55" s="100"/>
    </row>
    <row r="56" spans="1:7" ht="17.25" x14ac:dyDescent="0.25">
      <c r="A56" s="86"/>
      <c r="B56" s="58" t="s">
        <v>109</v>
      </c>
      <c r="C56" s="88" t="s">
        <v>102</v>
      </c>
      <c r="D56" s="13" t="s">
        <v>1</v>
      </c>
      <c r="E56" s="98">
        <v>1</v>
      </c>
      <c r="F56" s="121"/>
      <c r="G56" s="100"/>
    </row>
    <row r="57" spans="1:7" ht="15.75" thickBot="1" x14ac:dyDescent="0.3">
      <c r="A57" s="86"/>
      <c r="B57" s="70"/>
      <c r="C57" s="96"/>
      <c r="D57" s="97"/>
      <c r="E57" s="98"/>
      <c r="F57" s="121"/>
      <c r="G57" s="18"/>
    </row>
    <row r="58" spans="1:7" ht="18" thickBot="1" x14ac:dyDescent="0.3">
      <c r="A58" s="101"/>
      <c r="B58" s="102"/>
      <c r="C58" s="95" t="s">
        <v>46</v>
      </c>
      <c r="D58" s="103"/>
      <c r="E58" s="104"/>
      <c r="F58" s="124"/>
      <c r="G58" s="90"/>
    </row>
    <row r="59" spans="1:7" ht="30" x14ac:dyDescent="0.25">
      <c r="A59" s="87"/>
      <c r="B59" s="115" t="s">
        <v>89</v>
      </c>
      <c r="C59" s="88" t="s">
        <v>94</v>
      </c>
      <c r="D59" s="14" t="s">
        <v>1</v>
      </c>
      <c r="E59" s="81">
        <v>1</v>
      </c>
      <c r="F59" s="123"/>
      <c r="G59" s="6"/>
    </row>
    <row r="60" spans="1:7" ht="30" x14ac:dyDescent="0.25">
      <c r="A60" s="87"/>
      <c r="B60" s="115"/>
      <c r="C60" s="88" t="s">
        <v>95</v>
      </c>
      <c r="D60" s="14" t="s">
        <v>1</v>
      </c>
      <c r="E60" s="81">
        <v>1</v>
      </c>
      <c r="F60" s="6"/>
      <c r="G60" s="6"/>
    </row>
    <row r="61" spans="1:7" ht="30" x14ac:dyDescent="0.25">
      <c r="A61" s="87"/>
      <c r="B61" s="115" t="s">
        <v>90</v>
      </c>
      <c r="C61" s="133" t="s">
        <v>127</v>
      </c>
      <c r="D61" s="14" t="s">
        <v>1</v>
      </c>
      <c r="E61" s="81">
        <v>1</v>
      </c>
      <c r="F61" s="123"/>
      <c r="G61" s="6"/>
    </row>
    <row r="62" spans="1:7" ht="30" x14ac:dyDescent="0.25">
      <c r="A62" s="87"/>
      <c r="B62" s="115"/>
      <c r="C62" s="133" t="s">
        <v>95</v>
      </c>
      <c r="D62" s="14" t="s">
        <v>1</v>
      </c>
      <c r="E62" s="81">
        <v>1</v>
      </c>
      <c r="F62" s="6"/>
      <c r="G62" s="6"/>
    </row>
    <row r="63" spans="1:7" ht="30" x14ac:dyDescent="0.25">
      <c r="A63" s="87"/>
      <c r="B63" s="115" t="s">
        <v>91</v>
      </c>
      <c r="C63" s="88" t="s">
        <v>94</v>
      </c>
      <c r="D63" s="14" t="s">
        <v>1</v>
      </c>
      <c r="E63" s="81">
        <v>1</v>
      </c>
      <c r="F63" s="123"/>
      <c r="G63" s="6"/>
    </row>
    <row r="64" spans="1:7" ht="30" x14ac:dyDescent="0.25">
      <c r="A64" s="87"/>
      <c r="B64" s="115"/>
      <c r="C64" s="88" t="s">
        <v>95</v>
      </c>
      <c r="D64" s="14" t="s">
        <v>1</v>
      </c>
      <c r="E64" s="81">
        <v>1</v>
      </c>
      <c r="F64" s="6"/>
      <c r="G64" s="6"/>
    </row>
    <row r="65" spans="1:7" ht="30" x14ac:dyDescent="0.25">
      <c r="A65" s="57"/>
      <c r="B65" s="115" t="s">
        <v>92</v>
      </c>
      <c r="C65" s="88" t="s">
        <v>96</v>
      </c>
      <c r="D65" s="14" t="s">
        <v>1</v>
      </c>
      <c r="E65" s="81">
        <v>1</v>
      </c>
      <c r="F65" s="123"/>
      <c r="G65" s="6"/>
    </row>
    <row r="66" spans="1:7" ht="30" x14ac:dyDescent="0.25">
      <c r="A66" s="57"/>
      <c r="B66" s="116"/>
      <c r="C66" s="88" t="s">
        <v>95</v>
      </c>
      <c r="D66" s="14" t="s">
        <v>1</v>
      </c>
      <c r="E66" s="81">
        <v>1</v>
      </c>
      <c r="F66" s="6"/>
      <c r="G66" s="6"/>
    </row>
    <row r="67" spans="1:7" ht="33" customHeight="1" x14ac:dyDescent="0.25">
      <c r="A67" s="57"/>
      <c r="B67" s="116" t="s">
        <v>93</v>
      </c>
      <c r="C67" s="88" t="s">
        <v>97</v>
      </c>
      <c r="D67" s="14" t="s">
        <v>1</v>
      </c>
      <c r="E67" s="81">
        <v>1</v>
      </c>
      <c r="F67" s="123"/>
      <c r="G67" s="6"/>
    </row>
    <row r="68" spans="1:7" ht="30.75" thickBot="1" x14ac:dyDescent="0.3">
      <c r="A68" s="57"/>
      <c r="B68" s="116"/>
      <c r="C68" s="88" t="s">
        <v>95</v>
      </c>
      <c r="D68" s="14" t="s">
        <v>1</v>
      </c>
      <c r="E68" s="81">
        <v>1</v>
      </c>
      <c r="F68" s="6"/>
      <c r="G68" s="6"/>
    </row>
    <row r="69" spans="1:7" ht="18" thickBot="1" x14ac:dyDescent="0.3">
      <c r="A69" s="59"/>
      <c r="B69" s="60"/>
      <c r="C69" s="95" t="s">
        <v>47</v>
      </c>
      <c r="D69" s="91"/>
      <c r="E69" s="92"/>
      <c r="F69" s="122"/>
      <c r="G69" s="19"/>
    </row>
    <row r="70" spans="1:7" ht="15.6" customHeight="1" x14ac:dyDescent="0.25">
      <c r="A70" s="57"/>
      <c r="B70" s="58" t="s">
        <v>38</v>
      </c>
      <c r="C70" s="64" t="s">
        <v>72</v>
      </c>
      <c r="D70" s="13" t="s">
        <v>1</v>
      </c>
      <c r="E70" s="79">
        <v>1</v>
      </c>
      <c r="F70" s="109"/>
      <c r="G70" s="6"/>
    </row>
    <row r="71" spans="1:7" ht="15.6" customHeight="1" x14ac:dyDescent="0.25">
      <c r="A71" s="57"/>
      <c r="B71" s="58" t="s">
        <v>38</v>
      </c>
      <c r="C71" s="64" t="s">
        <v>73</v>
      </c>
      <c r="D71" s="13" t="s">
        <v>1</v>
      </c>
      <c r="E71" s="79">
        <v>1</v>
      </c>
      <c r="F71" s="109"/>
      <c r="G71" s="6"/>
    </row>
    <row r="72" spans="1:7" ht="15.6" customHeight="1" x14ac:dyDescent="0.25">
      <c r="A72" s="57"/>
      <c r="B72" s="58" t="s">
        <v>48</v>
      </c>
      <c r="C72" s="64" t="s">
        <v>131</v>
      </c>
      <c r="D72" s="13" t="s">
        <v>1</v>
      </c>
      <c r="E72" s="79">
        <v>1</v>
      </c>
      <c r="F72" s="109"/>
      <c r="G72" s="6"/>
    </row>
    <row r="73" spans="1:7" ht="15.6" customHeight="1" thickBot="1" x14ac:dyDescent="0.3">
      <c r="A73" s="105"/>
      <c r="B73" s="66"/>
      <c r="C73" s="94"/>
      <c r="D73" s="68"/>
      <c r="E73" s="80"/>
      <c r="F73" s="125"/>
      <c r="G73" s="52"/>
    </row>
    <row r="74" spans="1:7" ht="15.6" customHeight="1" thickBot="1" x14ac:dyDescent="0.3">
      <c r="A74" s="59"/>
      <c r="B74" s="60"/>
      <c r="C74" s="95" t="s">
        <v>49</v>
      </c>
      <c r="D74" s="91"/>
      <c r="E74" s="92"/>
      <c r="F74" s="122"/>
      <c r="G74" s="19"/>
    </row>
    <row r="75" spans="1:7" ht="15.6" customHeight="1" x14ac:dyDescent="0.25">
      <c r="A75" s="87"/>
      <c r="B75" s="63" t="s">
        <v>74</v>
      </c>
      <c r="C75" s="127" t="s">
        <v>111</v>
      </c>
      <c r="D75" s="14" t="s">
        <v>1</v>
      </c>
      <c r="E75" s="81">
        <v>1</v>
      </c>
      <c r="F75" s="129"/>
      <c r="G75" s="90"/>
    </row>
    <row r="76" spans="1:7" ht="15.6" customHeight="1" x14ac:dyDescent="0.25">
      <c r="A76" s="57"/>
      <c r="B76" s="58" t="s">
        <v>75</v>
      </c>
      <c r="C76" s="128" t="s">
        <v>118</v>
      </c>
      <c r="D76" s="13" t="s">
        <v>1</v>
      </c>
      <c r="E76" s="79">
        <v>1</v>
      </c>
      <c r="F76" s="130"/>
      <c r="G76" s="6"/>
    </row>
    <row r="77" spans="1:7" ht="15.6" customHeight="1" x14ac:dyDescent="0.25">
      <c r="A77" s="57"/>
      <c r="B77" s="63" t="s">
        <v>76</v>
      </c>
      <c r="C77" s="127" t="s">
        <v>121</v>
      </c>
      <c r="D77" s="14" t="s">
        <v>1</v>
      </c>
      <c r="E77" s="81">
        <v>1</v>
      </c>
      <c r="F77" s="129"/>
      <c r="G77" s="6"/>
    </row>
    <row r="78" spans="1:7" ht="15.6" customHeight="1" x14ac:dyDescent="0.25">
      <c r="A78" s="57"/>
      <c r="B78" s="58" t="s">
        <v>77</v>
      </c>
      <c r="C78" s="127" t="s">
        <v>120</v>
      </c>
      <c r="D78" s="14" t="s">
        <v>1</v>
      </c>
      <c r="E78" s="81">
        <v>1</v>
      </c>
      <c r="F78" s="129"/>
      <c r="G78" s="6"/>
    </row>
    <row r="79" spans="1:7" ht="15.6" customHeight="1" x14ac:dyDescent="0.25">
      <c r="A79" s="57"/>
      <c r="B79" s="58" t="s">
        <v>78</v>
      </c>
      <c r="C79" s="127" t="s">
        <v>119</v>
      </c>
      <c r="D79" s="14" t="s">
        <v>1</v>
      </c>
      <c r="E79" s="81">
        <v>1</v>
      </c>
      <c r="F79" s="129"/>
      <c r="G79" s="6"/>
    </row>
    <row r="80" spans="1:7" ht="15.6" customHeight="1" thickBot="1" x14ac:dyDescent="0.3">
      <c r="A80" s="57"/>
      <c r="B80" s="58" t="s">
        <v>79</v>
      </c>
      <c r="C80" s="128" t="s">
        <v>132</v>
      </c>
      <c r="D80" s="13" t="s">
        <v>1</v>
      </c>
      <c r="E80" s="79">
        <v>1</v>
      </c>
      <c r="F80" s="130"/>
      <c r="G80" s="6"/>
    </row>
    <row r="81" spans="1:7" ht="15" customHeight="1" x14ac:dyDescent="0.25">
      <c r="A81" s="202" t="s">
        <v>67</v>
      </c>
      <c r="B81" s="203"/>
      <c r="C81" s="203"/>
      <c r="D81" s="203"/>
      <c r="E81" s="203"/>
      <c r="F81" s="203"/>
      <c r="G81" s="204"/>
    </row>
    <row r="82" spans="1:7" ht="15.75" customHeight="1" thickBot="1" x14ac:dyDescent="0.3">
      <c r="A82" s="205"/>
      <c r="B82" s="206"/>
      <c r="C82" s="206"/>
      <c r="D82" s="206"/>
      <c r="E82" s="206"/>
      <c r="F82" s="206"/>
      <c r="G82" s="207"/>
    </row>
  </sheetData>
  <mergeCells count="19">
    <mergeCell ref="F7:G7"/>
    <mergeCell ref="D6:E6"/>
    <mergeCell ref="F6:G6"/>
    <mergeCell ref="A81:G82"/>
    <mergeCell ref="A1:G1"/>
    <mergeCell ref="A2:B2"/>
    <mergeCell ref="A3:B3"/>
    <mergeCell ref="A4:B4"/>
    <mergeCell ref="A5:B5"/>
    <mergeCell ref="D4:E4"/>
    <mergeCell ref="F4:G4"/>
    <mergeCell ref="D5:E5"/>
    <mergeCell ref="F5:G5"/>
    <mergeCell ref="C2:G2"/>
    <mergeCell ref="C3:G3"/>
    <mergeCell ref="A6:B6"/>
    <mergeCell ref="A7:B7"/>
    <mergeCell ref="A9:G9"/>
    <mergeCell ref="D7:E7"/>
  </mergeCells>
  <phoneticPr fontId="12" type="noConversion"/>
  <pageMargins left="0.25" right="0.25" top="0.75" bottom="0.75" header="0.3" footer="0.3"/>
  <pageSetup paperSize="9" scale="68" fitToHeight="0" orientation="portrait" r:id="rId1"/>
  <headerFooter>
    <oddHeader>Stránka &amp;P z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B30AF-1D20-47C6-A615-73F260B8F8E3}">
  <sheetPr>
    <pageSetUpPr fitToPage="1"/>
  </sheetPr>
  <dimension ref="A1:H99"/>
  <sheetViews>
    <sheetView view="pageBreakPreview" topLeftCell="A64" zoomScale="60" zoomScaleNormal="100" workbookViewId="0">
      <selection activeCell="D95" sqref="D95"/>
    </sheetView>
  </sheetViews>
  <sheetFormatPr defaultRowHeight="15" x14ac:dyDescent="0.25"/>
  <cols>
    <col min="2" max="2" width="16" customWidth="1"/>
    <col min="3" max="3" width="65.7109375" customWidth="1"/>
    <col min="4" max="4" width="10.5703125" style="4" bestFit="1" customWidth="1"/>
    <col min="5" max="5" width="10.5703125" customWidth="1"/>
    <col min="6" max="6" width="14.42578125" customWidth="1"/>
    <col min="7" max="7" width="18.42578125" customWidth="1"/>
    <col min="8" max="8" width="12.42578125" bestFit="1" customWidth="1"/>
  </cols>
  <sheetData>
    <row r="1" spans="1:7" ht="18.75" customHeight="1" thickBot="1" x14ac:dyDescent="0.3">
      <c r="A1" s="208" t="s">
        <v>66</v>
      </c>
      <c r="B1" s="209"/>
      <c r="C1" s="209"/>
      <c r="D1" s="209"/>
      <c r="E1" s="209"/>
      <c r="F1" s="209"/>
      <c r="G1" s="210"/>
    </row>
    <row r="2" spans="1:7" ht="15.75" thickBot="1" x14ac:dyDescent="0.3">
      <c r="A2" s="211" t="s">
        <v>5</v>
      </c>
      <c r="B2" s="212"/>
      <c r="C2" s="221" t="str">
        <f>Titul!C2</f>
        <v>Frýdek-Místek - 2. ZŠ Jana Čapka - Tělocvična</v>
      </c>
      <c r="D2" s="222"/>
      <c r="E2" s="222"/>
      <c r="F2" s="222"/>
      <c r="G2" s="223"/>
    </row>
    <row r="3" spans="1:7" ht="15.75" thickBot="1" x14ac:dyDescent="0.3">
      <c r="A3" s="211" t="s">
        <v>0</v>
      </c>
      <c r="B3" s="212"/>
      <c r="C3" s="224" t="str">
        <f>Titul!C3</f>
        <v>Statutární město Frýdek-Místek, Radniční 1148. 738 01 Frýdek-Místek</v>
      </c>
      <c r="D3" s="222"/>
      <c r="E3" s="222"/>
      <c r="F3" s="222"/>
      <c r="G3" s="223"/>
    </row>
    <row r="4" spans="1:7" ht="15.75" thickBot="1" x14ac:dyDescent="0.3">
      <c r="A4" s="213" t="s">
        <v>6</v>
      </c>
      <c r="B4" s="214"/>
      <c r="C4" s="1" t="str">
        <f>Titul!C4</f>
        <v>Energy Benefit Centre a.s. , Křenova 438/3, Praha 6</v>
      </c>
      <c r="D4" s="217" t="s">
        <v>7</v>
      </c>
      <c r="E4" s="218"/>
      <c r="F4" s="192" t="s">
        <v>34</v>
      </c>
      <c r="G4" s="193"/>
    </row>
    <row r="5" spans="1:7" ht="31.5" customHeight="1" thickBot="1" x14ac:dyDescent="0.3">
      <c r="A5" s="215" t="s">
        <v>3</v>
      </c>
      <c r="B5" s="216"/>
      <c r="C5" s="2">
        <f>SUM(G10:G97)</f>
        <v>0</v>
      </c>
      <c r="D5" s="219"/>
      <c r="E5" s="220"/>
      <c r="F5" s="192"/>
      <c r="G5" s="193"/>
    </row>
    <row r="6" spans="1:7" ht="15.75" thickBot="1" x14ac:dyDescent="0.3">
      <c r="A6" s="215" t="s">
        <v>21</v>
      </c>
      <c r="B6" s="216"/>
      <c r="C6" s="3">
        <f>C5*0.21</f>
        <v>0</v>
      </c>
      <c r="D6" s="228" t="s">
        <v>16</v>
      </c>
      <c r="E6" s="230"/>
      <c r="F6" s="191" t="s">
        <v>32</v>
      </c>
      <c r="G6" s="198"/>
    </row>
    <row r="7" spans="1:7" ht="18.75" thickBot="1" x14ac:dyDescent="0.3">
      <c r="A7" s="215" t="s">
        <v>2</v>
      </c>
      <c r="B7" s="216"/>
      <c r="C7" s="2">
        <f>C5+C6</f>
        <v>0</v>
      </c>
      <c r="D7" s="228" t="s">
        <v>15</v>
      </c>
      <c r="E7" s="229"/>
      <c r="F7" s="200" t="s">
        <v>65</v>
      </c>
      <c r="G7" s="201"/>
    </row>
    <row r="8" spans="1:7" ht="15.75" thickBot="1" x14ac:dyDescent="0.3">
      <c r="A8" s="8" t="s">
        <v>18</v>
      </c>
      <c r="B8" s="22" t="s">
        <v>19</v>
      </c>
      <c r="C8" s="23" t="s">
        <v>20</v>
      </c>
      <c r="D8" s="24" t="s">
        <v>9</v>
      </c>
      <c r="E8" s="25" t="s">
        <v>8</v>
      </c>
      <c r="F8" s="26" t="s">
        <v>10</v>
      </c>
      <c r="G8" s="24" t="s">
        <v>11</v>
      </c>
    </row>
    <row r="9" spans="1:7" s="5" customFormat="1" ht="21.75" thickBot="1" x14ac:dyDescent="0.4">
      <c r="A9" s="225" t="s">
        <v>115</v>
      </c>
      <c r="B9" s="226"/>
      <c r="C9" s="226"/>
      <c r="D9" s="226"/>
      <c r="E9" s="226"/>
      <c r="F9" s="226"/>
      <c r="G9" s="227"/>
    </row>
    <row r="10" spans="1:7" ht="18" thickBot="1" x14ac:dyDescent="0.35">
      <c r="A10" s="16"/>
      <c r="B10" s="17"/>
      <c r="C10" s="20" t="s">
        <v>23</v>
      </c>
      <c r="D10" s="49"/>
      <c r="E10" s="51"/>
      <c r="F10" s="49"/>
      <c r="G10" s="19"/>
    </row>
    <row r="11" spans="1:7" ht="17.25" customHeight="1" x14ac:dyDescent="0.25">
      <c r="A11" s="57"/>
      <c r="B11" s="138" t="s">
        <v>116</v>
      </c>
      <c r="C11" s="53" t="s">
        <v>117</v>
      </c>
      <c r="D11" s="13"/>
      <c r="E11" s="79"/>
      <c r="F11" s="15"/>
      <c r="G11" s="6"/>
    </row>
    <row r="12" spans="1:7" ht="17.25" customHeight="1" x14ac:dyDescent="0.25">
      <c r="A12" s="57"/>
      <c r="B12" s="58"/>
      <c r="C12" s="53" t="s">
        <v>142</v>
      </c>
      <c r="D12" s="13" t="s">
        <v>1</v>
      </c>
      <c r="E12" s="79">
        <v>1</v>
      </c>
      <c r="F12" s="15"/>
      <c r="G12" s="6"/>
    </row>
    <row r="13" spans="1:7" ht="17.25" customHeight="1" x14ac:dyDescent="0.25">
      <c r="A13" s="57"/>
      <c r="B13" s="58"/>
      <c r="C13" s="53" t="s">
        <v>141</v>
      </c>
      <c r="D13" s="13" t="s">
        <v>1</v>
      </c>
      <c r="E13" s="79">
        <v>1</v>
      </c>
      <c r="F13" s="15"/>
      <c r="G13" s="6"/>
    </row>
    <row r="14" spans="1:7" ht="17.25" customHeight="1" x14ac:dyDescent="0.25">
      <c r="A14" s="57"/>
      <c r="B14" s="58"/>
      <c r="C14" s="53" t="s">
        <v>140</v>
      </c>
      <c r="D14" s="13" t="s">
        <v>1</v>
      </c>
      <c r="E14" s="79">
        <v>1</v>
      </c>
      <c r="F14" s="15"/>
      <c r="G14" s="6"/>
    </row>
    <row r="15" spans="1:7" ht="17.25" customHeight="1" x14ac:dyDescent="0.25">
      <c r="A15" s="57"/>
      <c r="B15" s="58"/>
      <c r="C15" s="53" t="s">
        <v>139</v>
      </c>
      <c r="D15" s="13" t="s">
        <v>1</v>
      </c>
      <c r="E15" s="71">
        <v>1</v>
      </c>
      <c r="F15" s="15"/>
      <c r="G15" s="6"/>
    </row>
    <row r="16" spans="1:7" ht="17.25" customHeight="1" x14ac:dyDescent="0.25">
      <c r="A16" s="57"/>
      <c r="B16" s="58"/>
      <c r="C16" s="53" t="s">
        <v>138</v>
      </c>
      <c r="D16" s="13" t="s">
        <v>1</v>
      </c>
      <c r="E16" s="72">
        <v>1</v>
      </c>
      <c r="F16" s="15"/>
      <c r="G16" s="6"/>
    </row>
    <row r="17" spans="1:7" ht="17.25" customHeight="1" x14ac:dyDescent="0.25">
      <c r="A17" s="57"/>
      <c r="B17" s="58"/>
      <c r="C17" s="53" t="s">
        <v>137</v>
      </c>
      <c r="D17" s="13" t="s">
        <v>1</v>
      </c>
      <c r="E17" s="72">
        <v>1</v>
      </c>
      <c r="F17" s="15"/>
      <c r="G17" s="6"/>
    </row>
    <row r="18" spans="1:7" ht="17.25" customHeight="1" x14ac:dyDescent="0.25">
      <c r="A18" s="57"/>
      <c r="B18" s="58"/>
      <c r="C18" s="53" t="s">
        <v>133</v>
      </c>
      <c r="D18" s="13" t="s">
        <v>1</v>
      </c>
      <c r="E18" s="72">
        <v>2</v>
      </c>
      <c r="F18" s="15"/>
      <c r="G18" s="6"/>
    </row>
    <row r="19" spans="1:7" ht="17.25" customHeight="1" x14ac:dyDescent="0.25">
      <c r="A19" s="57"/>
      <c r="B19" s="58"/>
      <c r="C19" s="53" t="s">
        <v>134</v>
      </c>
      <c r="D19" s="13" t="s">
        <v>1</v>
      </c>
      <c r="E19" s="71">
        <v>5</v>
      </c>
      <c r="F19" s="15"/>
      <c r="G19" s="6"/>
    </row>
    <row r="20" spans="1:7" ht="17.25" customHeight="1" x14ac:dyDescent="0.25">
      <c r="A20" s="57"/>
      <c r="B20" s="58"/>
      <c r="C20" s="53" t="s">
        <v>136</v>
      </c>
      <c r="D20" s="13" t="s">
        <v>1</v>
      </c>
      <c r="E20" s="79">
        <v>1</v>
      </c>
      <c r="F20" s="69"/>
      <c r="G20" s="6"/>
    </row>
    <row r="21" spans="1:7" ht="13.5" customHeight="1" x14ac:dyDescent="0.25">
      <c r="A21" s="57"/>
      <c r="B21" s="58"/>
      <c r="C21" s="73" t="s">
        <v>143</v>
      </c>
      <c r="D21" s="13" t="s">
        <v>1</v>
      </c>
      <c r="E21" s="79">
        <v>2</v>
      </c>
      <c r="F21" s="15"/>
      <c r="G21" s="6"/>
    </row>
    <row r="22" spans="1:7" ht="15.75" customHeight="1" x14ac:dyDescent="0.25">
      <c r="A22" s="57"/>
      <c r="B22" s="58"/>
      <c r="C22" s="73" t="s">
        <v>144</v>
      </c>
      <c r="D22" s="13" t="s">
        <v>1</v>
      </c>
      <c r="E22" s="79">
        <v>1</v>
      </c>
      <c r="F22" s="15"/>
      <c r="G22" s="6"/>
    </row>
    <row r="23" spans="1:7" ht="17.25" customHeight="1" x14ac:dyDescent="0.25">
      <c r="A23" s="57"/>
      <c r="B23" s="58"/>
      <c r="C23" s="53"/>
      <c r="D23" s="13"/>
      <c r="E23" s="79"/>
      <c r="F23" s="15"/>
      <c r="G23" s="6"/>
    </row>
    <row r="24" spans="1:7" ht="16.5" customHeight="1" thickBot="1" x14ac:dyDescent="0.3">
      <c r="A24" s="105"/>
      <c r="B24" s="66"/>
      <c r="C24" s="67"/>
      <c r="D24" s="68"/>
      <c r="E24" s="80"/>
      <c r="F24" s="69"/>
      <c r="G24" s="52"/>
    </row>
    <row r="25" spans="1:7" ht="18" thickBot="1" x14ac:dyDescent="0.3">
      <c r="A25" s="59"/>
      <c r="B25" s="60"/>
      <c r="C25" s="102" t="s">
        <v>146</v>
      </c>
      <c r="D25" s="50"/>
      <c r="E25" s="50"/>
      <c r="F25" s="50"/>
      <c r="G25" s="19"/>
    </row>
    <row r="26" spans="1:7" x14ac:dyDescent="0.25">
      <c r="A26" s="87"/>
      <c r="B26" s="63"/>
      <c r="C26" s="56"/>
      <c r="D26" s="14"/>
      <c r="E26" s="81"/>
      <c r="F26" s="110"/>
      <c r="G26" s="52"/>
    </row>
    <row r="27" spans="1:7" ht="30" x14ac:dyDescent="0.25">
      <c r="A27" s="57"/>
      <c r="B27" s="58"/>
      <c r="C27" s="55" t="s">
        <v>154</v>
      </c>
      <c r="D27" s="13"/>
      <c r="E27" s="79"/>
      <c r="F27" s="99"/>
      <c r="G27" s="100"/>
    </row>
    <row r="28" spans="1:7" x14ac:dyDescent="0.25">
      <c r="A28" s="57"/>
      <c r="B28" s="58"/>
      <c r="C28" s="64"/>
      <c r="D28" s="13"/>
      <c r="E28" s="79"/>
      <c r="F28" s="15"/>
      <c r="G28" s="139"/>
    </row>
    <row r="29" spans="1:7" ht="45" x14ac:dyDescent="0.25">
      <c r="A29" s="57"/>
      <c r="B29" s="116" t="s">
        <v>43</v>
      </c>
      <c r="C29" s="64" t="s">
        <v>147</v>
      </c>
      <c r="D29" s="13" t="s">
        <v>1</v>
      </c>
      <c r="E29" s="79">
        <v>1</v>
      </c>
      <c r="F29" s="15"/>
      <c r="G29" s="6"/>
    </row>
    <row r="30" spans="1:7" ht="45" x14ac:dyDescent="0.25">
      <c r="A30" s="57"/>
      <c r="B30" s="58" t="s">
        <v>64</v>
      </c>
      <c r="C30" s="64" t="s">
        <v>148</v>
      </c>
      <c r="D30" s="13" t="s">
        <v>1</v>
      </c>
      <c r="E30" s="79">
        <v>1</v>
      </c>
      <c r="F30" s="15"/>
      <c r="G30" s="6"/>
    </row>
    <row r="31" spans="1:7" ht="45" x14ac:dyDescent="0.25">
      <c r="A31" s="57"/>
      <c r="B31" s="58" t="s">
        <v>44</v>
      </c>
      <c r="C31" s="64" t="s">
        <v>149</v>
      </c>
      <c r="D31" s="13" t="s">
        <v>1</v>
      </c>
      <c r="E31" s="79">
        <v>1</v>
      </c>
      <c r="F31" s="15"/>
      <c r="G31" s="6"/>
    </row>
    <row r="32" spans="1:7" x14ac:dyDescent="0.25">
      <c r="A32" s="57"/>
      <c r="B32" s="58"/>
      <c r="C32" s="64"/>
      <c r="D32" s="13"/>
      <c r="E32" s="79"/>
      <c r="F32" s="15"/>
      <c r="G32" s="6"/>
    </row>
    <row r="33" spans="1:7" x14ac:dyDescent="0.25">
      <c r="A33" s="57"/>
      <c r="B33" s="58"/>
      <c r="C33" s="64" t="s">
        <v>150</v>
      </c>
      <c r="D33" s="13" t="s">
        <v>31</v>
      </c>
      <c r="E33" s="79">
        <f>2528*1.15</f>
        <v>2907.2</v>
      </c>
      <c r="F33" s="15"/>
      <c r="G33" s="6"/>
    </row>
    <row r="34" spans="1:7" x14ac:dyDescent="0.25">
      <c r="A34" s="57"/>
      <c r="B34" s="58"/>
      <c r="C34" s="64" t="s">
        <v>151</v>
      </c>
      <c r="D34" s="13" t="s">
        <v>1</v>
      </c>
      <c r="E34" s="79">
        <v>90</v>
      </c>
      <c r="F34" s="15"/>
      <c r="G34" s="6"/>
    </row>
    <row r="35" spans="1:7" x14ac:dyDescent="0.25">
      <c r="A35" s="57"/>
      <c r="B35" s="58"/>
      <c r="C35" s="64" t="s">
        <v>155</v>
      </c>
      <c r="D35" s="13" t="s">
        <v>152</v>
      </c>
      <c r="E35" s="79">
        <v>500</v>
      </c>
      <c r="F35" s="15"/>
      <c r="G35" s="6"/>
    </row>
    <row r="36" spans="1:7" x14ac:dyDescent="0.25">
      <c r="A36" s="57"/>
      <c r="B36" s="58"/>
      <c r="C36" s="64" t="s">
        <v>153</v>
      </c>
      <c r="D36" s="13" t="s">
        <v>31</v>
      </c>
      <c r="E36" s="79">
        <v>500</v>
      </c>
      <c r="F36" s="15"/>
      <c r="G36" s="6"/>
    </row>
    <row r="37" spans="1:7" x14ac:dyDescent="0.25">
      <c r="A37" s="57"/>
      <c r="B37" s="58"/>
      <c r="C37" s="64" t="s">
        <v>156</v>
      </c>
      <c r="D37" s="13" t="s">
        <v>1</v>
      </c>
      <c r="E37" s="79">
        <f>E35*20</f>
        <v>10000</v>
      </c>
      <c r="F37" s="15"/>
      <c r="G37" s="6"/>
    </row>
    <row r="38" spans="1:7" ht="15.75" thickBot="1" x14ac:dyDescent="0.3">
      <c r="A38" s="57"/>
      <c r="B38" s="58"/>
      <c r="C38" s="64"/>
      <c r="D38" s="13"/>
      <c r="E38" s="79"/>
      <c r="F38" s="15"/>
      <c r="G38" s="6"/>
    </row>
    <row r="39" spans="1:7" ht="18" thickBot="1" x14ac:dyDescent="0.3">
      <c r="A39" s="59"/>
      <c r="B39" s="60"/>
      <c r="C39" s="95" t="s">
        <v>157</v>
      </c>
      <c r="D39" s="91"/>
      <c r="E39" s="92"/>
      <c r="F39" s="93"/>
      <c r="G39" s="19"/>
    </row>
    <row r="40" spans="1:7" ht="60" x14ac:dyDescent="0.25">
      <c r="A40" s="57"/>
      <c r="B40" s="58"/>
      <c r="C40" s="64" t="s">
        <v>158</v>
      </c>
      <c r="D40" s="13"/>
      <c r="E40" s="79"/>
      <c r="F40" s="15"/>
      <c r="G40" s="6"/>
    </row>
    <row r="41" spans="1:7" x14ac:dyDescent="0.25">
      <c r="A41" s="57"/>
      <c r="B41" s="58"/>
      <c r="C41" s="64" t="s">
        <v>159</v>
      </c>
      <c r="D41" s="13" t="s">
        <v>1</v>
      </c>
      <c r="E41" s="79">
        <v>2</v>
      </c>
      <c r="F41" s="15"/>
      <c r="G41" s="6"/>
    </row>
    <row r="42" spans="1:7" ht="15.6" customHeight="1" x14ac:dyDescent="0.25">
      <c r="A42" s="57"/>
      <c r="B42" s="58"/>
      <c r="C42" s="64" t="s">
        <v>160</v>
      </c>
      <c r="D42" s="13" t="s">
        <v>1</v>
      </c>
      <c r="E42" s="79">
        <v>12</v>
      </c>
      <c r="F42" s="15"/>
      <c r="G42" s="6"/>
    </row>
    <row r="43" spans="1:7" x14ac:dyDescent="0.25">
      <c r="A43" s="57"/>
      <c r="B43" s="58"/>
      <c r="C43" s="64"/>
      <c r="D43" s="13"/>
      <c r="E43" s="79"/>
      <c r="F43" s="15"/>
      <c r="G43" s="6"/>
    </row>
    <row r="44" spans="1:7" ht="15.6" customHeight="1" x14ac:dyDescent="0.25">
      <c r="A44" s="57"/>
      <c r="B44" s="58"/>
      <c r="C44" s="64" t="s">
        <v>161</v>
      </c>
      <c r="D44" s="13" t="s">
        <v>1</v>
      </c>
      <c r="E44" s="79">
        <v>9</v>
      </c>
      <c r="F44" s="15"/>
      <c r="G44" s="6"/>
    </row>
    <row r="45" spans="1:7" ht="15.6" customHeight="1" x14ac:dyDescent="0.25">
      <c r="A45" s="57"/>
      <c r="B45" s="58"/>
      <c r="C45" s="64" t="s">
        <v>162</v>
      </c>
      <c r="D45" s="13" t="s">
        <v>1</v>
      </c>
      <c r="E45" s="79">
        <v>18</v>
      </c>
      <c r="F45" s="15"/>
      <c r="G45" s="6"/>
    </row>
    <row r="46" spans="1:7" ht="15.6" customHeight="1" x14ac:dyDescent="0.25">
      <c r="A46" s="57"/>
      <c r="B46" s="58"/>
      <c r="C46" s="64"/>
      <c r="D46" s="13"/>
      <c r="E46" s="79"/>
      <c r="F46" s="15"/>
      <c r="G46" s="6"/>
    </row>
    <row r="47" spans="1:7" ht="15.6" customHeight="1" thickBot="1" x14ac:dyDescent="0.3">
      <c r="A47" s="86"/>
      <c r="B47" s="70"/>
      <c r="C47" s="96"/>
      <c r="D47" s="97"/>
      <c r="E47" s="98"/>
      <c r="F47" s="99"/>
      <c r="G47" s="100"/>
    </row>
    <row r="48" spans="1:7" ht="15.6" customHeight="1" thickBot="1" x14ac:dyDescent="0.3">
      <c r="A48" s="59"/>
      <c r="B48" s="60"/>
      <c r="C48" s="140" t="s">
        <v>163</v>
      </c>
      <c r="D48" s="91"/>
      <c r="E48" s="92"/>
      <c r="F48" s="93"/>
      <c r="G48" s="19"/>
    </row>
    <row r="49" spans="1:7" ht="15.6" customHeight="1" x14ac:dyDescent="0.25">
      <c r="A49" s="87"/>
      <c r="B49" s="63"/>
      <c r="C49" s="88"/>
      <c r="D49" s="106"/>
      <c r="E49" s="81"/>
      <c r="F49" s="89"/>
      <c r="G49" s="52"/>
    </row>
    <row r="50" spans="1:7" ht="15.6" customHeight="1" x14ac:dyDescent="0.25">
      <c r="A50" s="57"/>
      <c r="B50" s="138" t="s">
        <v>164</v>
      </c>
      <c r="C50" s="64" t="s">
        <v>165</v>
      </c>
      <c r="D50" s="107" t="s">
        <v>1</v>
      </c>
      <c r="E50" s="79">
        <v>2</v>
      </c>
      <c r="F50" s="15"/>
      <c r="G50" s="100"/>
    </row>
    <row r="51" spans="1:7" ht="15.6" customHeight="1" x14ac:dyDescent="0.25">
      <c r="A51" s="57"/>
      <c r="B51" s="58"/>
      <c r="C51" s="64" t="s">
        <v>166</v>
      </c>
      <c r="D51" s="107" t="s">
        <v>1</v>
      </c>
      <c r="E51" s="79">
        <v>2</v>
      </c>
      <c r="F51" s="15"/>
      <c r="G51" s="100"/>
    </row>
    <row r="52" spans="1:7" ht="15.6" customHeight="1" x14ac:dyDescent="0.25">
      <c r="A52" s="57"/>
      <c r="B52" s="58"/>
      <c r="C52" s="65" t="s">
        <v>167</v>
      </c>
      <c r="D52" s="107" t="s">
        <v>1</v>
      </c>
      <c r="E52" s="79">
        <v>1</v>
      </c>
      <c r="F52" s="109"/>
      <c r="G52" s="100"/>
    </row>
    <row r="53" spans="1:7" ht="18" customHeight="1" x14ac:dyDescent="0.25">
      <c r="A53" s="57"/>
      <c r="B53" s="58"/>
      <c r="C53" s="65" t="s">
        <v>168</v>
      </c>
      <c r="D53" s="107" t="s">
        <v>1</v>
      </c>
      <c r="E53" s="79">
        <v>1</v>
      </c>
      <c r="F53" s="15"/>
      <c r="G53" s="100"/>
    </row>
    <row r="54" spans="1:7" ht="67.5" customHeight="1" x14ac:dyDescent="0.25">
      <c r="A54" s="57"/>
      <c r="B54" s="58" t="s">
        <v>169</v>
      </c>
      <c r="C54" s="143" t="s">
        <v>174</v>
      </c>
      <c r="D54" s="107" t="s">
        <v>1</v>
      </c>
      <c r="E54" s="79">
        <v>1</v>
      </c>
      <c r="F54" s="100"/>
      <c r="G54" s="100"/>
    </row>
    <row r="55" spans="1:7" ht="52.5" customHeight="1" x14ac:dyDescent="0.25">
      <c r="A55" s="57"/>
      <c r="B55" s="58" t="s">
        <v>170</v>
      </c>
      <c r="C55" s="141" t="s">
        <v>171</v>
      </c>
      <c r="D55" s="107" t="s">
        <v>1</v>
      </c>
      <c r="E55" s="79">
        <v>1</v>
      </c>
      <c r="F55" s="15"/>
      <c r="G55" s="100"/>
    </row>
    <row r="56" spans="1:7" ht="19.5" customHeight="1" x14ac:dyDescent="0.25">
      <c r="A56" s="57"/>
      <c r="B56" s="58"/>
      <c r="C56" s="142" t="s">
        <v>172</v>
      </c>
      <c r="D56" s="107" t="s">
        <v>31</v>
      </c>
      <c r="E56" s="79">
        <v>8</v>
      </c>
      <c r="F56" s="15"/>
      <c r="G56" s="100"/>
    </row>
    <row r="57" spans="1:7" ht="15.6" customHeight="1" x14ac:dyDescent="0.25">
      <c r="A57" s="57"/>
      <c r="B57" s="58"/>
      <c r="C57" s="96" t="s">
        <v>173</v>
      </c>
      <c r="D57" s="97" t="s">
        <v>31</v>
      </c>
      <c r="E57" s="98">
        <v>10</v>
      </c>
      <c r="F57" s="15"/>
      <c r="G57" s="100"/>
    </row>
    <row r="58" spans="1:7" ht="15.6" customHeight="1" x14ac:dyDescent="0.25">
      <c r="A58" s="57"/>
      <c r="B58" s="58"/>
      <c r="C58" s="96"/>
      <c r="D58" s="97"/>
      <c r="E58" s="98"/>
      <c r="F58" s="98"/>
      <c r="G58" s="100"/>
    </row>
    <row r="59" spans="1:7" ht="15.6" customHeight="1" x14ac:dyDescent="0.25">
      <c r="A59" s="57"/>
      <c r="B59" s="58"/>
      <c r="C59" s="96"/>
      <c r="D59" s="97"/>
      <c r="E59" s="98"/>
      <c r="F59" s="98"/>
      <c r="G59" s="100"/>
    </row>
    <row r="60" spans="1:7" ht="15.6" customHeight="1" x14ac:dyDescent="0.25">
      <c r="A60" s="57"/>
      <c r="B60" s="58"/>
      <c r="C60" s="96"/>
      <c r="D60" s="97"/>
      <c r="E60" s="98"/>
      <c r="F60" s="98"/>
      <c r="G60" s="100"/>
    </row>
    <row r="61" spans="1:7" ht="15.6" customHeight="1" x14ac:dyDescent="0.25">
      <c r="A61" s="57"/>
      <c r="B61" s="138" t="s">
        <v>175</v>
      </c>
      <c r="C61" s="64" t="s">
        <v>177</v>
      </c>
      <c r="D61" s="107" t="s">
        <v>1</v>
      </c>
      <c r="E61" s="79">
        <v>2</v>
      </c>
      <c r="F61" s="15"/>
      <c r="G61" s="100"/>
    </row>
    <row r="62" spans="1:7" ht="15.6" customHeight="1" x14ac:dyDescent="0.25">
      <c r="A62" s="57"/>
      <c r="B62" s="58"/>
      <c r="C62" s="64" t="s">
        <v>166</v>
      </c>
      <c r="D62" s="107" t="s">
        <v>1</v>
      </c>
      <c r="E62" s="79">
        <v>2</v>
      </c>
      <c r="F62" s="15"/>
      <c r="G62" s="100"/>
    </row>
    <row r="63" spans="1:7" ht="15.6" customHeight="1" x14ac:dyDescent="0.25">
      <c r="A63" s="57"/>
      <c r="B63" s="58"/>
      <c r="C63" s="65" t="s">
        <v>178</v>
      </c>
      <c r="D63" s="107" t="s">
        <v>1</v>
      </c>
      <c r="E63" s="79">
        <v>1</v>
      </c>
      <c r="F63" s="109"/>
      <c r="G63" s="100"/>
    </row>
    <row r="64" spans="1:7" ht="15.6" customHeight="1" x14ac:dyDescent="0.25">
      <c r="A64" s="57"/>
      <c r="B64" s="58"/>
      <c r="C64" s="65" t="s">
        <v>179</v>
      </c>
      <c r="D64" s="107" t="s">
        <v>1</v>
      </c>
      <c r="E64" s="79">
        <v>1</v>
      </c>
      <c r="F64" s="15"/>
      <c r="G64" s="100"/>
    </row>
    <row r="65" spans="1:7" ht="69" customHeight="1" x14ac:dyDescent="0.25">
      <c r="A65" s="57"/>
      <c r="B65" s="58" t="s">
        <v>180</v>
      </c>
      <c r="C65" s="143" t="s">
        <v>183</v>
      </c>
      <c r="D65" s="107" t="s">
        <v>1</v>
      </c>
      <c r="E65" s="79">
        <v>1</v>
      </c>
      <c r="F65" s="139"/>
      <c r="G65" s="149"/>
    </row>
    <row r="66" spans="1:7" ht="57" customHeight="1" x14ac:dyDescent="0.25">
      <c r="A66" s="57"/>
      <c r="B66" s="58" t="s">
        <v>181</v>
      </c>
      <c r="C66" s="141" t="s">
        <v>182</v>
      </c>
      <c r="D66" s="107" t="s">
        <v>1</v>
      </c>
      <c r="E66" s="79">
        <v>1</v>
      </c>
      <c r="F66" s="15"/>
      <c r="G66" s="100"/>
    </row>
    <row r="67" spans="1:7" ht="15.6" customHeight="1" x14ac:dyDescent="0.25">
      <c r="A67" s="57"/>
      <c r="B67" s="58"/>
      <c r="C67" s="142" t="s">
        <v>172</v>
      </c>
      <c r="D67" s="107" t="s">
        <v>31</v>
      </c>
      <c r="E67" s="79">
        <v>8</v>
      </c>
      <c r="F67" s="15"/>
      <c r="G67" s="100"/>
    </row>
    <row r="68" spans="1:7" ht="15.6" customHeight="1" x14ac:dyDescent="0.25">
      <c r="A68" s="57"/>
      <c r="B68" s="58"/>
      <c r="C68" s="96" t="s">
        <v>176</v>
      </c>
      <c r="D68" s="97" t="s">
        <v>31</v>
      </c>
      <c r="E68" s="98">
        <v>10</v>
      </c>
      <c r="F68" s="15"/>
      <c r="G68" s="100"/>
    </row>
    <row r="69" spans="1:7" ht="15.6" customHeight="1" x14ac:dyDescent="0.25">
      <c r="A69" s="57"/>
      <c r="B69" s="58"/>
      <c r="C69" s="96"/>
      <c r="D69" s="97"/>
      <c r="E69" s="98"/>
      <c r="F69" s="98"/>
      <c r="G69" s="100"/>
    </row>
    <row r="70" spans="1:7" ht="15.6" customHeight="1" x14ac:dyDescent="0.25">
      <c r="A70" s="57"/>
      <c r="B70" s="58"/>
      <c r="C70" s="96"/>
      <c r="D70" s="97"/>
      <c r="E70" s="98"/>
      <c r="F70" s="98"/>
      <c r="G70" s="100"/>
    </row>
    <row r="71" spans="1:7" ht="15.6" customHeight="1" x14ac:dyDescent="0.25">
      <c r="A71" s="57"/>
      <c r="B71" s="138" t="s">
        <v>187</v>
      </c>
      <c r="C71" s="64" t="s">
        <v>184</v>
      </c>
      <c r="D71" s="107" t="s">
        <v>1</v>
      </c>
      <c r="E71" s="79">
        <v>2</v>
      </c>
      <c r="F71" s="15"/>
      <c r="G71" s="100"/>
    </row>
    <row r="72" spans="1:7" ht="15.6" customHeight="1" x14ac:dyDescent="0.25">
      <c r="A72" s="57"/>
      <c r="B72" s="58"/>
      <c r="C72" s="64" t="s">
        <v>166</v>
      </c>
      <c r="D72" s="107" t="s">
        <v>1</v>
      </c>
      <c r="E72" s="79">
        <v>2</v>
      </c>
      <c r="F72" s="15"/>
      <c r="G72" s="100"/>
    </row>
    <row r="73" spans="1:7" ht="15.6" customHeight="1" x14ac:dyDescent="0.25">
      <c r="A73" s="57"/>
      <c r="B73" s="58"/>
      <c r="C73" s="65" t="s">
        <v>185</v>
      </c>
      <c r="D73" s="107" t="s">
        <v>1</v>
      </c>
      <c r="E73" s="79">
        <v>1</v>
      </c>
      <c r="F73" s="109"/>
      <c r="G73" s="100"/>
    </row>
    <row r="74" spans="1:7" ht="15.6" customHeight="1" x14ac:dyDescent="0.25">
      <c r="A74" s="57"/>
      <c r="B74" s="58"/>
      <c r="C74" s="65" t="s">
        <v>186</v>
      </c>
      <c r="D74" s="107" t="s">
        <v>1</v>
      </c>
      <c r="E74" s="79">
        <v>1</v>
      </c>
      <c r="F74" s="15"/>
      <c r="G74" s="100"/>
    </row>
    <row r="75" spans="1:7" ht="59.25" customHeight="1" x14ac:dyDescent="0.25">
      <c r="A75" s="57"/>
      <c r="B75" s="58" t="s">
        <v>188</v>
      </c>
      <c r="C75" s="143" t="s">
        <v>190</v>
      </c>
      <c r="D75" s="107" t="s">
        <v>1</v>
      </c>
      <c r="E75" s="79">
        <v>1</v>
      </c>
      <c r="F75" s="139"/>
      <c r="G75" s="149"/>
    </row>
    <row r="76" spans="1:7" ht="59.25" customHeight="1" x14ac:dyDescent="0.25">
      <c r="A76" s="57"/>
      <c r="B76" s="58" t="s">
        <v>189</v>
      </c>
      <c r="C76" s="141" t="s">
        <v>191</v>
      </c>
      <c r="D76" s="107" t="s">
        <v>1</v>
      </c>
      <c r="E76" s="79">
        <v>1</v>
      </c>
      <c r="F76" s="15"/>
      <c r="G76" s="100"/>
    </row>
    <row r="77" spans="1:7" ht="15.6" customHeight="1" x14ac:dyDescent="0.25">
      <c r="A77" s="57"/>
      <c r="B77" s="58"/>
      <c r="C77" s="142" t="s">
        <v>172</v>
      </c>
      <c r="D77" s="107" t="s">
        <v>31</v>
      </c>
      <c r="E77" s="79">
        <v>8</v>
      </c>
      <c r="F77" s="15"/>
      <c r="G77" s="100"/>
    </row>
    <row r="78" spans="1:7" ht="15.6" customHeight="1" x14ac:dyDescent="0.25">
      <c r="A78" s="57"/>
      <c r="B78" s="58"/>
      <c r="C78" s="96" t="s">
        <v>193</v>
      </c>
      <c r="D78" s="97" t="s">
        <v>31</v>
      </c>
      <c r="E78" s="98">
        <v>10</v>
      </c>
      <c r="F78" s="15"/>
      <c r="G78" s="100"/>
    </row>
    <row r="79" spans="1:7" ht="15.6" customHeight="1" x14ac:dyDescent="0.25">
      <c r="A79" s="57"/>
      <c r="B79" s="58"/>
      <c r="C79" s="96"/>
      <c r="D79" s="97"/>
      <c r="E79" s="98"/>
      <c r="F79" s="98"/>
      <c r="G79" s="100"/>
    </row>
    <row r="80" spans="1:7" ht="15.6" customHeight="1" x14ac:dyDescent="0.25">
      <c r="A80" s="57"/>
      <c r="B80" s="58"/>
      <c r="C80" s="96"/>
      <c r="D80" s="97"/>
      <c r="E80" s="98"/>
      <c r="F80" s="98"/>
      <c r="G80" s="100"/>
    </row>
    <row r="81" spans="1:8" ht="15.75" customHeight="1" x14ac:dyDescent="0.25">
      <c r="A81" s="57"/>
      <c r="B81" s="58"/>
      <c r="C81" s="64" t="s">
        <v>194</v>
      </c>
      <c r="D81" s="13" t="s">
        <v>4</v>
      </c>
      <c r="E81" s="79">
        <v>1</v>
      </c>
      <c r="F81" s="15"/>
      <c r="G81" s="100"/>
    </row>
    <row r="82" spans="1:8" ht="15.75" customHeight="1" thickBot="1" x14ac:dyDescent="0.3">
      <c r="A82" s="105"/>
      <c r="B82" s="66"/>
      <c r="C82" s="96" t="s">
        <v>195</v>
      </c>
      <c r="D82" s="97" t="s">
        <v>4</v>
      </c>
      <c r="E82" s="98">
        <v>1</v>
      </c>
      <c r="F82" s="15"/>
      <c r="G82" s="52"/>
    </row>
    <row r="83" spans="1:8" ht="18" thickBot="1" x14ac:dyDescent="0.3">
      <c r="A83" s="59"/>
      <c r="B83" s="60"/>
      <c r="C83" s="20" t="s">
        <v>28</v>
      </c>
      <c r="D83" s="21"/>
      <c r="E83" s="50"/>
      <c r="F83" s="21"/>
      <c r="G83" s="19"/>
    </row>
    <row r="84" spans="1:8" ht="15.75" thickBot="1" x14ac:dyDescent="0.3">
      <c r="A84" s="87"/>
      <c r="B84" s="63"/>
      <c r="C84" s="88" t="s">
        <v>192</v>
      </c>
      <c r="D84" s="14" t="s">
        <v>4</v>
      </c>
      <c r="E84" s="81">
        <v>1</v>
      </c>
      <c r="F84" s="89"/>
      <c r="G84" s="90"/>
    </row>
    <row r="85" spans="1:8" ht="18" thickBot="1" x14ac:dyDescent="0.3">
      <c r="A85" s="59"/>
      <c r="B85" s="60"/>
      <c r="C85" s="144" t="s">
        <v>35</v>
      </c>
      <c r="D85" s="21"/>
      <c r="E85" s="50"/>
      <c r="F85" s="21"/>
      <c r="G85" s="19"/>
    </row>
    <row r="86" spans="1:8" x14ac:dyDescent="0.25">
      <c r="A86" s="57"/>
      <c r="B86" s="58"/>
      <c r="C86" s="64" t="s">
        <v>40</v>
      </c>
      <c r="D86" s="13" t="s">
        <v>4</v>
      </c>
      <c r="E86" s="84" t="s">
        <v>27</v>
      </c>
      <c r="F86" s="15"/>
      <c r="G86" s="6"/>
    </row>
    <row r="87" spans="1:8" ht="30" x14ac:dyDescent="0.25">
      <c r="A87" s="57"/>
      <c r="B87" s="58"/>
      <c r="C87" s="64" t="s">
        <v>41</v>
      </c>
      <c r="D87" s="13" t="s">
        <v>4</v>
      </c>
      <c r="E87" s="84" t="s">
        <v>27</v>
      </c>
      <c r="F87" s="15"/>
      <c r="G87" s="6"/>
    </row>
    <row r="88" spans="1:8" ht="15.75" thickBot="1" x14ac:dyDescent="0.3">
      <c r="A88" s="57"/>
      <c r="B88" s="58"/>
      <c r="C88" s="64"/>
      <c r="D88" s="13"/>
      <c r="E88" s="79"/>
      <c r="F88" s="15"/>
      <c r="G88" s="6"/>
    </row>
    <row r="89" spans="1:8" ht="18" thickBot="1" x14ac:dyDescent="0.3">
      <c r="A89" s="59"/>
      <c r="B89" s="60"/>
      <c r="C89" s="144" t="s">
        <v>14</v>
      </c>
      <c r="D89" s="21"/>
      <c r="E89" s="50"/>
      <c r="F89" s="21"/>
      <c r="G89" s="19"/>
    </row>
    <row r="90" spans="1:8" x14ac:dyDescent="0.25">
      <c r="A90" s="108"/>
      <c r="B90" s="61"/>
      <c r="C90" s="145"/>
      <c r="D90" s="43"/>
      <c r="E90" s="83"/>
      <c r="F90" s="45"/>
      <c r="G90" s="41"/>
    </row>
    <row r="91" spans="1:8" x14ac:dyDescent="0.25">
      <c r="A91" s="57"/>
      <c r="B91" s="58"/>
      <c r="C91" s="146" t="s">
        <v>13</v>
      </c>
      <c r="D91" s="13" t="s">
        <v>1</v>
      </c>
      <c r="E91" s="79">
        <v>1</v>
      </c>
      <c r="F91" s="15"/>
      <c r="G91" s="6"/>
    </row>
    <row r="92" spans="1:8" x14ac:dyDescent="0.25">
      <c r="A92" s="57"/>
      <c r="B92" s="58"/>
      <c r="C92" s="146" t="s">
        <v>42</v>
      </c>
      <c r="D92" s="13" t="s">
        <v>4</v>
      </c>
      <c r="E92" s="79">
        <v>1</v>
      </c>
      <c r="F92" s="15"/>
      <c r="G92" s="6"/>
    </row>
    <row r="93" spans="1:8" ht="33.75" customHeight="1" x14ac:dyDescent="0.25">
      <c r="A93" s="57"/>
      <c r="B93" s="58"/>
      <c r="C93" s="65" t="s">
        <v>29</v>
      </c>
      <c r="D93" s="13" t="s">
        <v>17</v>
      </c>
      <c r="E93" s="150">
        <v>1.4</v>
      </c>
      <c r="F93" s="15"/>
      <c r="G93" s="6"/>
    </row>
    <row r="94" spans="1:8" ht="43.5" customHeight="1" x14ac:dyDescent="0.25">
      <c r="A94" s="57"/>
      <c r="B94" s="58"/>
      <c r="C94" s="135" t="s">
        <v>24</v>
      </c>
      <c r="D94" s="13" t="s">
        <v>4</v>
      </c>
      <c r="E94" s="79">
        <v>1</v>
      </c>
      <c r="F94" s="15"/>
      <c r="G94" s="6"/>
    </row>
    <row r="95" spans="1:8" x14ac:dyDescent="0.25">
      <c r="A95" s="57"/>
      <c r="B95" s="58"/>
      <c r="C95" s="135" t="s">
        <v>25</v>
      </c>
      <c r="D95" s="13" t="s">
        <v>4</v>
      </c>
      <c r="E95" s="85">
        <v>1</v>
      </c>
      <c r="F95" s="15"/>
      <c r="G95" s="6"/>
      <c r="H95" s="7"/>
    </row>
    <row r="96" spans="1:8" x14ac:dyDescent="0.25">
      <c r="A96" s="57"/>
      <c r="B96" s="58"/>
      <c r="C96" s="147" t="s">
        <v>12</v>
      </c>
      <c r="D96" s="13" t="s">
        <v>30</v>
      </c>
      <c r="E96" s="79">
        <v>5</v>
      </c>
      <c r="F96" s="15"/>
      <c r="G96" s="6"/>
    </row>
    <row r="97" spans="1:7" ht="15" customHeight="1" thickBot="1" x14ac:dyDescent="0.3">
      <c r="A97" s="87"/>
      <c r="B97" s="62"/>
      <c r="C97" s="148" t="s">
        <v>26</v>
      </c>
      <c r="D97" s="11" t="s">
        <v>4</v>
      </c>
      <c r="E97" s="82">
        <v>1</v>
      </c>
      <c r="F97" s="12"/>
      <c r="G97" s="18"/>
    </row>
    <row r="98" spans="1:7" ht="15" customHeight="1" x14ac:dyDescent="0.25">
      <c r="A98" s="202" t="s">
        <v>67</v>
      </c>
      <c r="B98" s="203"/>
      <c r="C98" s="203"/>
      <c r="D98" s="203"/>
      <c r="E98" s="203"/>
      <c r="F98" s="203"/>
      <c r="G98" s="204"/>
    </row>
    <row r="99" spans="1:7" ht="15.75" customHeight="1" thickBot="1" x14ac:dyDescent="0.3">
      <c r="A99" s="205"/>
      <c r="B99" s="206"/>
      <c r="C99" s="206"/>
      <c r="D99" s="206"/>
      <c r="E99" s="206"/>
      <c r="F99" s="206"/>
      <c r="G99" s="207"/>
    </row>
  </sheetData>
  <mergeCells count="19">
    <mergeCell ref="A98:G99"/>
    <mergeCell ref="A7:B7"/>
    <mergeCell ref="D7:E7"/>
    <mergeCell ref="F7:G7"/>
    <mergeCell ref="A9:G9"/>
    <mergeCell ref="A5:B5"/>
    <mergeCell ref="D5:E5"/>
    <mergeCell ref="F5:G5"/>
    <mergeCell ref="A6:B6"/>
    <mergeCell ref="D6:E6"/>
    <mergeCell ref="F6:G6"/>
    <mergeCell ref="A4:B4"/>
    <mergeCell ref="D4:E4"/>
    <mergeCell ref="F4:G4"/>
    <mergeCell ref="A1:G1"/>
    <mergeCell ref="A2:B2"/>
    <mergeCell ref="C2:G2"/>
    <mergeCell ref="A3:B3"/>
    <mergeCell ref="C3:G3"/>
  </mergeCells>
  <pageMargins left="0.25" right="0.25" top="0.75" bottom="0.75" header="0.3" footer="0.3"/>
  <pageSetup paperSize="9" scale="69" fitToHeight="0" orientation="portrait" horizontalDpi="4294967293" r:id="rId1"/>
  <headerFooter>
    <oddHeader>Stránka &amp;P z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26DF6-2715-4392-A107-2A470AD78473}">
  <sheetPr>
    <pageSetUpPr fitToPage="1"/>
  </sheetPr>
  <dimension ref="A1:H99"/>
  <sheetViews>
    <sheetView tabSelected="1" view="pageBreakPreview" zoomScale="85" zoomScaleNormal="100" zoomScaleSheetLayoutView="85" workbookViewId="0">
      <selection activeCell="W19" sqref="W19"/>
    </sheetView>
  </sheetViews>
  <sheetFormatPr defaultRowHeight="15" x14ac:dyDescent="0.25"/>
  <cols>
    <col min="2" max="2" width="16" customWidth="1"/>
    <col min="3" max="3" width="65.7109375" customWidth="1"/>
    <col min="4" max="4" width="10.5703125" style="4" bestFit="1" customWidth="1"/>
    <col min="5" max="5" width="10.5703125" customWidth="1"/>
    <col min="6" max="6" width="14.42578125" customWidth="1"/>
    <col min="7" max="7" width="18.42578125" customWidth="1"/>
    <col min="8" max="8" width="12.42578125" bestFit="1" customWidth="1"/>
  </cols>
  <sheetData>
    <row r="1" spans="1:7" ht="18.75" customHeight="1" thickBot="1" x14ac:dyDescent="0.3">
      <c r="A1" s="208" t="s">
        <v>66</v>
      </c>
      <c r="B1" s="209"/>
      <c r="C1" s="209"/>
      <c r="D1" s="209"/>
      <c r="E1" s="209"/>
      <c r="F1" s="209"/>
      <c r="G1" s="210"/>
    </row>
    <row r="2" spans="1:7" ht="15.75" thickBot="1" x14ac:dyDescent="0.3">
      <c r="A2" s="211" t="s">
        <v>5</v>
      </c>
      <c r="B2" s="212"/>
      <c r="C2" s="221" t="str">
        <f>Titul!C2</f>
        <v>Frýdek-Místek - 2. ZŠ Jana Čapka - Tělocvična</v>
      </c>
      <c r="D2" s="222"/>
      <c r="E2" s="222"/>
      <c r="F2" s="222"/>
      <c r="G2" s="223"/>
    </row>
    <row r="3" spans="1:7" ht="15.75" thickBot="1" x14ac:dyDescent="0.3">
      <c r="A3" s="211" t="s">
        <v>0</v>
      </c>
      <c r="B3" s="212"/>
      <c r="C3" s="224" t="str">
        <f>Titul!C3</f>
        <v>Statutární město Frýdek-Místek, Radniční 1148. 738 01 Frýdek-Místek</v>
      </c>
      <c r="D3" s="222"/>
      <c r="E3" s="222"/>
      <c r="F3" s="222"/>
      <c r="G3" s="223"/>
    </row>
    <row r="4" spans="1:7" ht="15.75" thickBot="1" x14ac:dyDescent="0.3">
      <c r="A4" s="213" t="s">
        <v>6</v>
      </c>
      <c r="B4" s="214"/>
      <c r="C4" s="1" t="str">
        <f>Titul!C4</f>
        <v>Energy Benefit Centre a.s. , Křenova 438/3, Praha 6</v>
      </c>
      <c r="D4" s="217" t="s">
        <v>7</v>
      </c>
      <c r="E4" s="218"/>
      <c r="F4" s="192" t="s">
        <v>34</v>
      </c>
      <c r="G4" s="193"/>
    </row>
    <row r="5" spans="1:7" ht="31.5" customHeight="1" thickBot="1" x14ac:dyDescent="0.3">
      <c r="A5" s="215" t="s">
        <v>3</v>
      </c>
      <c r="B5" s="216"/>
      <c r="C5" s="2">
        <f>SUM(G10:G97)</f>
        <v>0</v>
      </c>
      <c r="D5" s="219"/>
      <c r="E5" s="220"/>
      <c r="F5" s="192"/>
      <c r="G5" s="193"/>
    </row>
    <row r="6" spans="1:7" ht="15.75" thickBot="1" x14ac:dyDescent="0.3">
      <c r="A6" s="215" t="s">
        <v>21</v>
      </c>
      <c r="B6" s="216"/>
      <c r="C6" s="3">
        <f>C5*0.21</f>
        <v>0</v>
      </c>
      <c r="D6" s="228" t="s">
        <v>16</v>
      </c>
      <c r="E6" s="230"/>
      <c r="F6" s="191" t="s">
        <v>32</v>
      </c>
      <c r="G6" s="198"/>
    </row>
    <row r="7" spans="1:7" ht="18.75" thickBot="1" x14ac:dyDescent="0.3">
      <c r="A7" s="215" t="s">
        <v>2</v>
      </c>
      <c r="B7" s="216"/>
      <c r="C7" s="2">
        <f>C5+C6</f>
        <v>0</v>
      </c>
      <c r="D7" s="228" t="s">
        <v>15</v>
      </c>
      <c r="E7" s="229"/>
      <c r="F7" s="200" t="s">
        <v>65</v>
      </c>
      <c r="G7" s="201"/>
    </row>
    <row r="8" spans="1:7" ht="15.75" thickBot="1" x14ac:dyDescent="0.3">
      <c r="A8" s="8" t="s">
        <v>18</v>
      </c>
      <c r="B8" s="22" t="s">
        <v>19</v>
      </c>
      <c r="C8" s="23" t="s">
        <v>20</v>
      </c>
      <c r="D8" s="24" t="s">
        <v>9</v>
      </c>
      <c r="E8" s="25" t="s">
        <v>8</v>
      </c>
      <c r="F8" s="26" t="s">
        <v>10</v>
      </c>
      <c r="G8" s="24" t="s">
        <v>11</v>
      </c>
    </row>
    <row r="9" spans="1:7" s="5" customFormat="1" ht="21.75" thickBot="1" x14ac:dyDescent="0.4">
      <c r="A9" s="225" t="s">
        <v>196</v>
      </c>
      <c r="B9" s="226"/>
      <c r="C9" s="226"/>
      <c r="D9" s="226"/>
      <c r="E9" s="226"/>
      <c r="F9" s="226"/>
      <c r="G9" s="227"/>
    </row>
    <row r="10" spans="1:7" ht="18" thickBot="1" x14ac:dyDescent="0.35">
      <c r="A10" s="16"/>
      <c r="B10" s="17"/>
      <c r="C10" s="20" t="s">
        <v>23</v>
      </c>
      <c r="D10" s="49"/>
      <c r="E10" s="51"/>
      <c r="F10" s="49"/>
      <c r="G10" s="19"/>
    </row>
    <row r="11" spans="1:7" ht="17.25" customHeight="1" thickBot="1" x14ac:dyDescent="0.3">
      <c r="A11" s="59"/>
      <c r="B11" s="102" t="s">
        <v>196</v>
      </c>
      <c r="C11" s="178" t="s">
        <v>197</v>
      </c>
      <c r="D11" s="91" t="s">
        <v>4</v>
      </c>
      <c r="E11" s="92">
        <v>1</v>
      </c>
      <c r="F11" s="93"/>
      <c r="G11" s="19"/>
    </row>
    <row r="12" spans="1:7" ht="17.25" customHeight="1" x14ac:dyDescent="0.25">
      <c r="A12" s="231" t="s">
        <v>67</v>
      </c>
      <c r="B12" s="232"/>
      <c r="C12" s="232"/>
      <c r="D12" s="232"/>
      <c r="E12" s="232"/>
      <c r="F12" s="232"/>
      <c r="G12" s="233"/>
    </row>
    <row r="13" spans="1:7" ht="17.25" customHeight="1" thickBot="1" x14ac:dyDescent="0.3">
      <c r="A13" s="205"/>
      <c r="B13" s="206"/>
      <c r="C13" s="206"/>
      <c r="D13" s="206"/>
      <c r="E13" s="206"/>
      <c r="F13" s="206"/>
      <c r="G13" s="207"/>
    </row>
    <row r="14" spans="1:7" ht="17.25" customHeight="1" x14ac:dyDescent="0.25">
      <c r="A14" s="151"/>
      <c r="B14" s="151"/>
      <c r="C14" s="152"/>
      <c r="D14" s="153"/>
      <c r="E14" s="134"/>
      <c r="F14" s="110"/>
      <c r="G14" s="154"/>
    </row>
    <row r="15" spans="1:7" ht="17.25" customHeight="1" x14ac:dyDescent="0.25">
      <c r="A15" s="151"/>
      <c r="B15" s="151"/>
      <c r="C15" s="152"/>
      <c r="D15" s="153"/>
      <c r="E15" s="155"/>
      <c r="F15" s="110"/>
      <c r="G15" s="154"/>
    </row>
    <row r="16" spans="1:7" ht="17.25" customHeight="1" x14ac:dyDescent="0.25">
      <c r="A16" s="151"/>
      <c r="B16" s="151"/>
      <c r="C16" s="152"/>
      <c r="D16" s="153"/>
      <c r="E16" s="155"/>
      <c r="F16" s="110"/>
      <c r="G16" s="154"/>
    </row>
    <row r="17" spans="1:7" ht="17.25" customHeight="1" x14ac:dyDescent="0.25">
      <c r="A17" s="151"/>
      <c r="B17" s="151"/>
      <c r="C17" s="152"/>
      <c r="D17" s="153"/>
      <c r="E17" s="155"/>
      <c r="F17" s="110"/>
      <c r="G17" s="154"/>
    </row>
    <row r="18" spans="1:7" ht="17.25" customHeight="1" x14ac:dyDescent="0.25">
      <c r="A18" s="151"/>
      <c r="B18" s="151"/>
      <c r="C18" s="152"/>
      <c r="D18" s="153"/>
      <c r="E18" s="155"/>
      <c r="F18" s="110"/>
      <c r="G18" s="154"/>
    </row>
    <row r="19" spans="1:7" ht="17.25" customHeight="1" x14ac:dyDescent="0.25">
      <c r="A19" s="151"/>
      <c r="B19" s="151"/>
      <c r="C19" s="152"/>
      <c r="D19" s="153"/>
      <c r="E19" s="155"/>
      <c r="F19" s="110"/>
      <c r="G19" s="154"/>
    </row>
    <row r="20" spans="1:7" ht="17.25" customHeight="1" x14ac:dyDescent="0.25">
      <c r="A20" s="151"/>
      <c r="B20" s="151"/>
      <c r="C20" s="152"/>
      <c r="D20" s="153"/>
      <c r="E20" s="134"/>
      <c r="F20" s="110"/>
      <c r="G20" s="154"/>
    </row>
    <row r="21" spans="1:7" ht="13.5" customHeight="1" x14ac:dyDescent="0.25">
      <c r="A21" s="151"/>
      <c r="B21" s="151"/>
      <c r="C21" s="156"/>
      <c r="D21" s="153"/>
      <c r="E21" s="134"/>
      <c r="F21" s="110"/>
      <c r="G21" s="154"/>
    </row>
    <row r="22" spans="1:7" ht="15.75" customHeight="1" x14ac:dyDescent="0.25">
      <c r="A22" s="151"/>
      <c r="B22" s="151"/>
      <c r="C22" s="156"/>
      <c r="D22" s="153"/>
      <c r="E22" s="134"/>
      <c r="F22" s="110"/>
      <c r="G22" s="154"/>
    </row>
    <row r="23" spans="1:7" ht="17.25" customHeight="1" x14ac:dyDescent="0.25">
      <c r="A23" s="151"/>
      <c r="B23" s="151"/>
      <c r="C23" s="152"/>
      <c r="D23" s="153"/>
      <c r="E23" s="134"/>
      <c r="F23" s="110"/>
      <c r="G23" s="154"/>
    </row>
    <row r="24" spans="1:7" ht="16.5" customHeight="1" x14ac:dyDescent="0.25">
      <c r="A24" s="151"/>
      <c r="B24" s="151"/>
      <c r="C24" s="152"/>
      <c r="D24" s="153"/>
      <c r="E24" s="134"/>
      <c r="F24" s="110"/>
      <c r="G24" s="154"/>
    </row>
    <row r="25" spans="1:7" ht="17.25" x14ac:dyDescent="0.25">
      <c r="A25" s="151"/>
      <c r="B25" s="151"/>
      <c r="C25" s="157"/>
      <c r="D25" s="158"/>
      <c r="E25" s="158"/>
      <c r="F25" s="158"/>
      <c r="G25" s="154"/>
    </row>
    <row r="26" spans="1:7" x14ac:dyDescent="0.25">
      <c r="A26" s="151"/>
      <c r="B26" s="151"/>
      <c r="C26" s="159"/>
      <c r="D26" s="153"/>
      <c r="E26" s="134"/>
      <c r="F26" s="110"/>
      <c r="G26" s="154"/>
    </row>
    <row r="27" spans="1:7" x14ac:dyDescent="0.25">
      <c r="A27" s="151"/>
      <c r="B27" s="151"/>
      <c r="C27" s="159"/>
      <c r="D27" s="153"/>
      <c r="E27" s="134"/>
      <c r="F27" s="110"/>
      <c r="G27" s="154"/>
    </row>
    <row r="28" spans="1:7" x14ac:dyDescent="0.25">
      <c r="A28" s="151"/>
      <c r="B28" s="151"/>
      <c r="C28" s="160"/>
      <c r="D28" s="153"/>
      <c r="E28" s="134"/>
      <c r="F28" s="110"/>
      <c r="G28" s="154"/>
    </row>
    <row r="29" spans="1:7" x14ac:dyDescent="0.25">
      <c r="A29" s="151"/>
      <c r="B29" s="161"/>
      <c r="C29" s="160"/>
      <c r="D29" s="153"/>
      <c r="E29" s="134"/>
      <c r="F29" s="110"/>
      <c r="G29" s="154"/>
    </row>
    <row r="30" spans="1:7" x14ac:dyDescent="0.25">
      <c r="A30" s="151"/>
      <c r="B30" s="151"/>
      <c r="C30" s="160"/>
      <c r="D30" s="153"/>
      <c r="E30" s="134"/>
      <c r="F30" s="110"/>
      <c r="G30" s="154"/>
    </row>
    <row r="31" spans="1:7" x14ac:dyDescent="0.25">
      <c r="A31" s="151"/>
      <c r="B31" s="151"/>
      <c r="C31" s="160"/>
      <c r="D31" s="153"/>
      <c r="E31" s="134"/>
      <c r="F31" s="110"/>
      <c r="G31" s="154"/>
    </row>
    <row r="32" spans="1:7" x14ac:dyDescent="0.25">
      <c r="A32" s="151"/>
      <c r="B32" s="151"/>
      <c r="C32" s="160"/>
      <c r="D32" s="153"/>
      <c r="E32" s="134"/>
      <c r="F32" s="110"/>
      <c r="G32" s="154"/>
    </row>
    <row r="33" spans="1:7" x14ac:dyDescent="0.25">
      <c r="A33" s="151"/>
      <c r="B33" s="151"/>
      <c r="C33" s="160"/>
      <c r="D33" s="153"/>
      <c r="E33" s="134"/>
      <c r="F33" s="110"/>
      <c r="G33" s="154"/>
    </row>
    <row r="34" spans="1:7" x14ac:dyDescent="0.25">
      <c r="A34" s="151"/>
      <c r="B34" s="151"/>
      <c r="C34" s="160"/>
      <c r="D34" s="153"/>
      <c r="E34" s="134"/>
      <c r="F34" s="110"/>
      <c r="G34" s="154"/>
    </row>
    <row r="35" spans="1:7" x14ac:dyDescent="0.25">
      <c r="A35" s="151"/>
      <c r="B35" s="151"/>
      <c r="C35" s="160"/>
      <c r="D35" s="153"/>
      <c r="E35" s="134"/>
      <c r="F35" s="110"/>
      <c r="G35" s="154"/>
    </row>
    <row r="36" spans="1:7" x14ac:dyDescent="0.25">
      <c r="A36" s="151"/>
      <c r="B36" s="151"/>
      <c r="C36" s="160"/>
      <c r="D36" s="153"/>
      <c r="E36" s="134"/>
      <c r="F36" s="110"/>
      <c r="G36" s="154"/>
    </row>
    <row r="37" spans="1:7" x14ac:dyDescent="0.25">
      <c r="A37" s="151"/>
      <c r="B37" s="151"/>
      <c r="C37" s="160"/>
      <c r="D37" s="153"/>
      <c r="E37" s="134"/>
      <c r="F37" s="110"/>
      <c r="G37" s="154"/>
    </row>
    <row r="38" spans="1:7" x14ac:dyDescent="0.25">
      <c r="A38" s="151"/>
      <c r="B38" s="151"/>
      <c r="C38" s="160"/>
      <c r="D38" s="153"/>
      <c r="E38" s="134"/>
      <c r="F38" s="110"/>
      <c r="G38" s="154"/>
    </row>
    <row r="39" spans="1:7" ht="17.25" x14ac:dyDescent="0.25">
      <c r="A39" s="151"/>
      <c r="B39" s="151"/>
      <c r="C39" s="162"/>
      <c r="D39" s="153"/>
      <c r="E39" s="134"/>
      <c r="F39" s="110"/>
      <c r="G39" s="154"/>
    </row>
    <row r="40" spans="1:7" x14ac:dyDescent="0.25">
      <c r="A40" s="151"/>
      <c r="B40" s="151"/>
      <c r="C40" s="160"/>
      <c r="D40" s="153"/>
      <c r="E40" s="134"/>
      <c r="F40" s="110"/>
      <c r="G40" s="154"/>
    </row>
    <row r="41" spans="1:7" x14ac:dyDescent="0.25">
      <c r="A41" s="151"/>
      <c r="B41" s="151"/>
      <c r="C41" s="160"/>
      <c r="D41" s="153"/>
      <c r="E41" s="134"/>
      <c r="F41" s="110"/>
      <c r="G41" s="154"/>
    </row>
    <row r="42" spans="1:7" ht="15.6" customHeight="1" x14ac:dyDescent="0.25">
      <c r="A42" s="151"/>
      <c r="B42" s="151"/>
      <c r="C42" s="160"/>
      <c r="D42" s="153"/>
      <c r="E42" s="134"/>
      <c r="F42" s="110"/>
      <c r="G42" s="154"/>
    </row>
    <row r="43" spans="1:7" x14ac:dyDescent="0.25">
      <c r="A43" s="151"/>
      <c r="B43" s="151"/>
      <c r="C43" s="160"/>
      <c r="D43" s="153"/>
      <c r="E43" s="134"/>
      <c r="F43" s="110"/>
      <c r="G43" s="154"/>
    </row>
    <row r="44" spans="1:7" ht="15.6" customHeight="1" x14ac:dyDescent="0.25">
      <c r="A44" s="151"/>
      <c r="B44" s="151"/>
      <c r="C44" s="160"/>
      <c r="D44" s="153"/>
      <c r="E44" s="134"/>
      <c r="F44" s="110"/>
      <c r="G44" s="154"/>
    </row>
    <row r="45" spans="1:7" ht="15.6" customHeight="1" x14ac:dyDescent="0.25">
      <c r="A45" s="151"/>
      <c r="B45" s="151"/>
      <c r="C45" s="160"/>
      <c r="D45" s="153"/>
      <c r="E45" s="134"/>
      <c r="F45" s="110"/>
      <c r="G45" s="154"/>
    </row>
    <row r="46" spans="1:7" ht="15.6" customHeight="1" x14ac:dyDescent="0.25">
      <c r="A46" s="151"/>
      <c r="B46" s="151"/>
      <c r="C46" s="160"/>
      <c r="D46" s="153"/>
      <c r="E46" s="134"/>
      <c r="F46" s="110"/>
      <c r="G46" s="154"/>
    </row>
    <row r="47" spans="1:7" ht="15.6" customHeight="1" x14ac:dyDescent="0.25">
      <c r="A47" s="151"/>
      <c r="B47" s="151"/>
      <c r="C47" s="160"/>
      <c r="D47" s="153"/>
      <c r="E47" s="134"/>
      <c r="F47" s="110"/>
      <c r="G47" s="154"/>
    </row>
    <row r="48" spans="1:7" ht="15.6" customHeight="1" x14ac:dyDescent="0.25">
      <c r="A48" s="151"/>
      <c r="B48" s="151"/>
      <c r="C48" s="163"/>
      <c r="D48" s="153"/>
      <c r="E48" s="134"/>
      <c r="F48" s="110"/>
      <c r="G48" s="154"/>
    </row>
    <row r="49" spans="1:7" ht="15.6" customHeight="1" x14ac:dyDescent="0.25">
      <c r="A49" s="151"/>
      <c r="B49" s="151"/>
      <c r="C49" s="160"/>
      <c r="D49" s="164"/>
      <c r="E49" s="134"/>
      <c r="F49" s="110"/>
      <c r="G49" s="154"/>
    </row>
    <row r="50" spans="1:7" ht="15.6" customHeight="1" x14ac:dyDescent="0.25">
      <c r="A50" s="151"/>
      <c r="B50" s="157"/>
      <c r="C50" s="160"/>
      <c r="D50" s="164"/>
      <c r="E50" s="134"/>
      <c r="F50" s="110"/>
      <c r="G50" s="154"/>
    </row>
    <row r="51" spans="1:7" ht="15.6" customHeight="1" x14ac:dyDescent="0.25">
      <c r="A51" s="151"/>
      <c r="B51" s="151"/>
      <c r="C51" s="160"/>
      <c r="D51" s="164"/>
      <c r="E51" s="134"/>
      <c r="F51" s="110"/>
      <c r="G51" s="154"/>
    </row>
    <row r="52" spans="1:7" ht="15.6" customHeight="1" x14ac:dyDescent="0.25">
      <c r="A52" s="151"/>
      <c r="B52" s="151"/>
      <c r="C52" s="165"/>
      <c r="D52" s="164"/>
      <c r="E52" s="134"/>
      <c r="F52" s="166"/>
      <c r="G52" s="154"/>
    </row>
    <row r="53" spans="1:7" ht="18" customHeight="1" x14ac:dyDescent="0.25">
      <c r="A53" s="151"/>
      <c r="B53" s="151"/>
      <c r="C53" s="165"/>
      <c r="D53" s="164"/>
      <c r="E53" s="134"/>
      <c r="F53" s="110"/>
      <c r="G53" s="154"/>
    </row>
    <row r="54" spans="1:7" ht="67.5" customHeight="1" x14ac:dyDescent="0.25">
      <c r="A54" s="151"/>
      <c r="B54" s="151"/>
      <c r="C54" s="167"/>
      <c r="D54" s="164"/>
      <c r="E54" s="134"/>
      <c r="F54" s="154"/>
      <c r="G54" s="154"/>
    </row>
    <row r="55" spans="1:7" ht="52.5" customHeight="1" x14ac:dyDescent="0.25">
      <c r="A55" s="151"/>
      <c r="B55" s="151"/>
      <c r="C55" s="167"/>
      <c r="D55" s="164"/>
      <c r="E55" s="134"/>
      <c r="F55" s="110"/>
      <c r="G55" s="154"/>
    </row>
    <row r="56" spans="1:7" ht="19.5" customHeight="1" x14ac:dyDescent="0.25">
      <c r="A56" s="151"/>
      <c r="B56" s="151"/>
      <c r="C56" s="168"/>
      <c r="D56" s="164"/>
      <c r="E56" s="134"/>
      <c r="F56" s="110"/>
      <c r="G56" s="154"/>
    </row>
    <row r="57" spans="1:7" ht="15.6" customHeight="1" x14ac:dyDescent="0.25">
      <c r="A57" s="151"/>
      <c r="B57" s="151"/>
      <c r="C57" s="160"/>
      <c r="D57" s="153"/>
      <c r="E57" s="134"/>
      <c r="F57" s="110"/>
      <c r="G57" s="154"/>
    </row>
    <row r="58" spans="1:7" ht="15.6" customHeight="1" x14ac:dyDescent="0.25">
      <c r="A58" s="151"/>
      <c r="B58" s="151"/>
      <c r="C58" s="160"/>
      <c r="D58" s="153"/>
      <c r="E58" s="134"/>
      <c r="F58" s="134"/>
      <c r="G58" s="154"/>
    </row>
    <row r="59" spans="1:7" ht="15.6" customHeight="1" x14ac:dyDescent="0.25">
      <c r="A59" s="151"/>
      <c r="B59" s="151"/>
      <c r="C59" s="160"/>
      <c r="D59" s="153"/>
      <c r="E59" s="134"/>
      <c r="F59" s="134"/>
      <c r="G59" s="154"/>
    </row>
    <row r="60" spans="1:7" ht="15.6" customHeight="1" x14ac:dyDescent="0.25">
      <c r="A60" s="151"/>
      <c r="B60" s="151"/>
      <c r="C60" s="160"/>
      <c r="D60" s="153"/>
      <c r="E60" s="134"/>
      <c r="F60" s="134"/>
      <c r="G60" s="154"/>
    </row>
    <row r="61" spans="1:7" ht="15.6" customHeight="1" x14ac:dyDescent="0.25">
      <c r="A61" s="151"/>
      <c r="B61" s="157"/>
      <c r="C61" s="160"/>
      <c r="D61" s="164"/>
      <c r="E61" s="134"/>
      <c r="F61" s="110"/>
      <c r="G61" s="154"/>
    </row>
    <row r="62" spans="1:7" ht="15.6" customHeight="1" x14ac:dyDescent="0.25">
      <c r="A62" s="151"/>
      <c r="B62" s="151"/>
      <c r="C62" s="160"/>
      <c r="D62" s="164"/>
      <c r="E62" s="134"/>
      <c r="F62" s="110"/>
      <c r="G62" s="154"/>
    </row>
    <row r="63" spans="1:7" ht="15.6" customHeight="1" x14ac:dyDescent="0.25">
      <c r="A63" s="151"/>
      <c r="B63" s="151"/>
      <c r="C63" s="165"/>
      <c r="D63" s="164"/>
      <c r="E63" s="134"/>
      <c r="F63" s="166"/>
      <c r="G63" s="154"/>
    </row>
    <row r="64" spans="1:7" ht="15.6" customHeight="1" x14ac:dyDescent="0.25">
      <c r="A64" s="151"/>
      <c r="B64" s="151"/>
      <c r="C64" s="165"/>
      <c r="D64" s="164"/>
      <c r="E64" s="134"/>
      <c r="F64" s="110"/>
      <c r="G64" s="154"/>
    </row>
    <row r="65" spans="1:7" ht="69" customHeight="1" x14ac:dyDescent="0.25">
      <c r="A65" s="151"/>
      <c r="B65" s="151"/>
      <c r="C65" s="167"/>
      <c r="D65" s="164"/>
      <c r="E65" s="134"/>
      <c r="F65" s="154"/>
      <c r="G65" s="154"/>
    </row>
    <row r="66" spans="1:7" ht="57" customHeight="1" x14ac:dyDescent="0.25">
      <c r="A66" s="151"/>
      <c r="B66" s="151"/>
      <c r="C66" s="167"/>
      <c r="D66" s="164"/>
      <c r="E66" s="134"/>
      <c r="F66" s="110"/>
      <c r="G66" s="154"/>
    </row>
    <row r="67" spans="1:7" ht="15.6" customHeight="1" x14ac:dyDescent="0.25">
      <c r="A67" s="151"/>
      <c r="B67" s="151"/>
      <c r="C67" s="168"/>
      <c r="D67" s="164"/>
      <c r="E67" s="134"/>
      <c r="F67" s="110"/>
      <c r="G67" s="154"/>
    </row>
    <row r="68" spans="1:7" ht="15.6" customHeight="1" x14ac:dyDescent="0.25">
      <c r="A68" s="151"/>
      <c r="B68" s="151"/>
      <c r="C68" s="160"/>
      <c r="D68" s="153"/>
      <c r="E68" s="134"/>
      <c r="F68" s="110"/>
      <c r="G68" s="154"/>
    </row>
    <row r="69" spans="1:7" ht="15.6" customHeight="1" x14ac:dyDescent="0.25">
      <c r="A69" s="151"/>
      <c r="B69" s="151"/>
      <c r="C69" s="160"/>
      <c r="D69" s="153"/>
      <c r="E69" s="134"/>
      <c r="F69" s="134"/>
      <c r="G69" s="154"/>
    </row>
    <row r="70" spans="1:7" ht="15.6" customHeight="1" x14ac:dyDescent="0.25">
      <c r="A70" s="151"/>
      <c r="B70" s="151"/>
      <c r="C70" s="160"/>
      <c r="D70" s="153"/>
      <c r="E70" s="134"/>
      <c r="F70" s="134"/>
      <c r="G70" s="154"/>
    </row>
    <row r="71" spans="1:7" ht="15.6" customHeight="1" x14ac:dyDescent="0.25">
      <c r="A71" s="151"/>
      <c r="B71" s="157"/>
      <c r="C71" s="160"/>
      <c r="D71" s="164"/>
      <c r="E71" s="134"/>
      <c r="F71" s="110"/>
      <c r="G71" s="154"/>
    </row>
    <row r="72" spans="1:7" ht="15.6" customHeight="1" x14ac:dyDescent="0.25">
      <c r="A72" s="151"/>
      <c r="B72" s="151"/>
      <c r="C72" s="160"/>
      <c r="D72" s="164"/>
      <c r="E72" s="134"/>
      <c r="F72" s="110"/>
      <c r="G72" s="154"/>
    </row>
    <row r="73" spans="1:7" ht="15.6" customHeight="1" x14ac:dyDescent="0.25">
      <c r="A73" s="151"/>
      <c r="B73" s="151"/>
      <c r="C73" s="165"/>
      <c r="D73" s="164"/>
      <c r="E73" s="134"/>
      <c r="F73" s="166"/>
      <c r="G73" s="154"/>
    </row>
    <row r="74" spans="1:7" ht="15.6" customHeight="1" x14ac:dyDescent="0.25">
      <c r="A74" s="151"/>
      <c r="B74" s="151"/>
      <c r="C74" s="165"/>
      <c r="D74" s="164"/>
      <c r="E74" s="134"/>
      <c r="F74" s="110"/>
      <c r="G74" s="154"/>
    </row>
    <row r="75" spans="1:7" ht="59.25" customHeight="1" x14ac:dyDescent="0.25">
      <c r="A75" s="151"/>
      <c r="B75" s="151"/>
      <c r="C75" s="167"/>
      <c r="D75" s="164"/>
      <c r="E75" s="134"/>
      <c r="F75" s="154"/>
      <c r="G75" s="154"/>
    </row>
    <row r="76" spans="1:7" ht="59.25" customHeight="1" x14ac:dyDescent="0.25">
      <c r="A76" s="151"/>
      <c r="B76" s="151"/>
      <c r="C76" s="167"/>
      <c r="D76" s="164"/>
      <c r="E76" s="134"/>
      <c r="F76" s="110"/>
      <c r="G76" s="154"/>
    </row>
    <row r="77" spans="1:7" ht="15.6" customHeight="1" x14ac:dyDescent="0.25">
      <c r="A77" s="151"/>
      <c r="B77" s="151"/>
      <c r="C77" s="168"/>
      <c r="D77" s="164"/>
      <c r="E77" s="134"/>
      <c r="F77" s="110"/>
      <c r="G77" s="154"/>
    </row>
    <row r="78" spans="1:7" ht="15.6" customHeight="1" x14ac:dyDescent="0.25">
      <c r="A78" s="151"/>
      <c r="B78" s="151"/>
      <c r="C78" s="160"/>
      <c r="D78" s="153"/>
      <c r="E78" s="134"/>
      <c r="F78" s="110"/>
      <c r="G78" s="154"/>
    </row>
    <row r="79" spans="1:7" ht="15.6" customHeight="1" x14ac:dyDescent="0.25">
      <c r="A79" s="151"/>
      <c r="B79" s="151"/>
      <c r="C79" s="160"/>
      <c r="D79" s="153"/>
      <c r="E79" s="134"/>
      <c r="F79" s="134"/>
      <c r="G79" s="154"/>
    </row>
    <row r="80" spans="1:7" ht="15.6" customHeight="1" x14ac:dyDescent="0.25">
      <c r="A80" s="151"/>
      <c r="B80" s="151"/>
      <c r="C80" s="160"/>
      <c r="D80" s="153"/>
      <c r="E80" s="134"/>
      <c r="F80" s="134"/>
      <c r="G80" s="154"/>
    </row>
    <row r="81" spans="1:8" ht="15.75" customHeight="1" x14ac:dyDescent="0.25">
      <c r="A81" s="151"/>
      <c r="B81" s="151"/>
      <c r="C81" s="160"/>
      <c r="D81" s="153"/>
      <c r="E81" s="134"/>
      <c r="F81" s="110"/>
      <c r="G81" s="154"/>
    </row>
    <row r="82" spans="1:8" ht="15.75" customHeight="1" x14ac:dyDescent="0.25">
      <c r="A82" s="151"/>
      <c r="B82" s="151"/>
      <c r="C82" s="160"/>
      <c r="D82" s="153"/>
      <c r="E82" s="134"/>
      <c r="F82" s="110"/>
      <c r="G82" s="154"/>
    </row>
    <row r="83" spans="1:8" ht="17.25" x14ac:dyDescent="0.25">
      <c r="A83" s="151"/>
      <c r="B83" s="151"/>
      <c r="C83" s="169"/>
      <c r="D83" s="170"/>
      <c r="E83" s="158"/>
      <c r="F83" s="170"/>
      <c r="G83" s="154"/>
    </row>
    <row r="84" spans="1:8" x14ac:dyDescent="0.25">
      <c r="A84" s="151"/>
      <c r="B84" s="151"/>
      <c r="C84" s="160"/>
      <c r="D84" s="153"/>
      <c r="E84" s="134"/>
      <c r="F84" s="110"/>
      <c r="G84" s="154"/>
    </row>
    <row r="85" spans="1:8" ht="17.25" x14ac:dyDescent="0.25">
      <c r="A85" s="151"/>
      <c r="B85" s="151"/>
      <c r="C85" s="171"/>
      <c r="D85" s="170"/>
      <c r="E85" s="158"/>
      <c r="F85" s="170"/>
      <c r="G85" s="154"/>
    </row>
    <row r="86" spans="1:8" x14ac:dyDescent="0.25">
      <c r="A86" s="151"/>
      <c r="B86" s="151"/>
      <c r="C86" s="160"/>
      <c r="D86" s="153"/>
      <c r="E86" s="172"/>
      <c r="F86" s="110"/>
      <c r="G86" s="154"/>
    </row>
    <row r="87" spans="1:8" x14ac:dyDescent="0.25">
      <c r="A87" s="151"/>
      <c r="B87" s="151"/>
      <c r="C87" s="160"/>
      <c r="D87" s="153"/>
      <c r="E87" s="172"/>
      <c r="F87" s="110"/>
      <c r="G87" s="154"/>
    </row>
    <row r="88" spans="1:8" x14ac:dyDescent="0.25">
      <c r="A88" s="151"/>
      <c r="B88" s="151"/>
      <c r="C88" s="160"/>
      <c r="D88" s="153"/>
      <c r="E88" s="134"/>
      <c r="F88" s="110"/>
      <c r="G88" s="154"/>
    </row>
    <row r="89" spans="1:8" ht="17.25" x14ac:dyDescent="0.25">
      <c r="A89" s="151"/>
      <c r="B89" s="151"/>
      <c r="C89" s="171"/>
      <c r="D89" s="170"/>
      <c r="E89" s="158"/>
      <c r="F89" s="170"/>
      <c r="G89" s="154"/>
    </row>
    <row r="90" spans="1:8" x14ac:dyDescent="0.25">
      <c r="A90" s="151"/>
      <c r="B90" s="151"/>
      <c r="C90" s="160"/>
      <c r="D90" s="153"/>
      <c r="E90" s="134"/>
      <c r="F90" s="110"/>
      <c r="G90" s="154"/>
    </row>
    <row r="91" spans="1:8" x14ac:dyDescent="0.25">
      <c r="A91" s="151"/>
      <c r="B91" s="151"/>
      <c r="C91" s="173"/>
      <c r="D91" s="153"/>
      <c r="E91" s="134"/>
      <c r="F91" s="110"/>
      <c r="G91" s="154"/>
    </row>
    <row r="92" spans="1:8" x14ac:dyDescent="0.25">
      <c r="A92" s="151"/>
      <c r="B92" s="151"/>
      <c r="C92" s="173"/>
      <c r="D92" s="153"/>
      <c r="E92" s="134"/>
      <c r="F92" s="110"/>
      <c r="G92" s="154"/>
    </row>
    <row r="93" spans="1:8" ht="33.75" customHeight="1" x14ac:dyDescent="0.25">
      <c r="A93" s="151"/>
      <c r="B93" s="151"/>
      <c r="C93" s="165"/>
      <c r="D93" s="153"/>
      <c r="E93" s="174"/>
      <c r="F93" s="110"/>
      <c r="G93" s="154"/>
    </row>
    <row r="94" spans="1:8" ht="43.5" customHeight="1" x14ac:dyDescent="0.25">
      <c r="A94" s="151"/>
      <c r="B94" s="151"/>
      <c r="C94" s="175"/>
      <c r="D94" s="153"/>
      <c r="E94" s="134"/>
      <c r="F94" s="110"/>
      <c r="G94" s="154"/>
    </row>
    <row r="95" spans="1:8" x14ac:dyDescent="0.25">
      <c r="A95" s="151"/>
      <c r="B95" s="151"/>
      <c r="C95" s="175"/>
      <c r="D95" s="153"/>
      <c r="E95" s="176"/>
      <c r="F95" s="110"/>
      <c r="G95" s="154"/>
      <c r="H95" s="7"/>
    </row>
    <row r="96" spans="1:8" x14ac:dyDescent="0.25">
      <c r="A96" s="151"/>
      <c r="B96" s="151"/>
      <c r="C96" s="177"/>
      <c r="D96" s="153"/>
      <c r="E96" s="134"/>
      <c r="F96" s="110"/>
      <c r="G96" s="154"/>
    </row>
    <row r="97" spans="1:7" ht="15" customHeight="1" x14ac:dyDescent="0.25">
      <c r="A97" s="151"/>
      <c r="B97" s="151"/>
      <c r="C97" s="160"/>
      <c r="D97" s="153"/>
      <c r="E97" s="134"/>
      <c r="F97" s="110"/>
      <c r="G97" s="154"/>
    </row>
    <row r="98" spans="1:7" ht="15" customHeight="1" x14ac:dyDescent="0.25"/>
    <row r="99" spans="1:7" ht="15.75" customHeight="1" x14ac:dyDescent="0.25"/>
  </sheetData>
  <mergeCells count="19">
    <mergeCell ref="A4:B4"/>
    <mergeCell ref="D4:E4"/>
    <mergeCell ref="F4:G4"/>
    <mergeCell ref="A1:G1"/>
    <mergeCell ref="A2:B2"/>
    <mergeCell ref="C2:G2"/>
    <mergeCell ref="A3:B3"/>
    <mergeCell ref="C3:G3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9:G9"/>
    <mergeCell ref="A12:G13"/>
  </mergeCells>
  <pageMargins left="0.25" right="0.25" top="0.75" bottom="0.75" header="0.3" footer="0.3"/>
  <pageSetup paperSize="9" scale="69" fitToHeight="0" orientation="portrait" horizontalDpi="4294967293" r:id="rId1"/>
  <headerFooter>
    <oddHeader>Stránka &amp;P z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Titul</vt:lpstr>
      <vt:lpstr>Pozn.</vt:lpstr>
      <vt:lpstr>Tech místnost</vt:lpstr>
      <vt:lpstr>Otopné plochy</vt:lpstr>
      <vt:lpstr>Demontáže</vt:lpstr>
      <vt:lpstr>Titul!__xlnm.Print_Area</vt:lpstr>
      <vt:lpstr>Demontáže!Oblast_tisku</vt:lpstr>
      <vt:lpstr>'Otopné plochy'!Oblast_tisku</vt:lpstr>
      <vt:lpstr>Pozn.!Oblast_tisku</vt:lpstr>
      <vt:lpstr>'Tech místnost'!Oblast_tisku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Panti</dc:creator>
  <cp:lastModifiedBy>Skulinová Liliana - Energy Benefit Centre a.s.</cp:lastModifiedBy>
  <cp:lastPrinted>2024-09-15T17:06:23Z</cp:lastPrinted>
  <dcterms:created xsi:type="dcterms:W3CDTF">2009-04-21T06:45:48Z</dcterms:created>
  <dcterms:modified xsi:type="dcterms:W3CDTF">2024-09-16T10:09:16Z</dcterms:modified>
</cp:coreProperties>
</file>